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n.esperanca\Desktop\"/>
    </mc:Choice>
  </mc:AlternateContent>
  <bookViews>
    <workbookView xWindow="0" yWindow="0" windowWidth="21600" windowHeight="9645"/>
  </bookViews>
  <sheets>
    <sheet name="po em branco" sheetId="1" r:id="rId1"/>
    <sheet name="Planilha2" sheetId="2" r:id="rId2"/>
  </sheets>
  <externalReferences>
    <externalReference r:id="rId3"/>
  </externalReferences>
  <definedNames>
    <definedName name="ACOMPANHAMENTO" hidden="1">IF(VALUE([1]MENU!$O$4)=2,"BM","PLE")</definedName>
    <definedName name="CRONO.MaxParc" hidden="1">[1]CRONO!$G65536+[1]CRONO!A1</definedName>
    <definedName name="Import.DescLote" hidden="1">[1]DADOS!$F$17</definedName>
    <definedName name="import.recurso" hidden="1">[1]DADOS!$F$4</definedName>
    <definedName name="ORÇAMENTO.BancoRef" hidden="1">'po em branco'!$D$7</definedName>
    <definedName name="ORÇAMENTO.CustoUnitario" hidden="1">ROUND('po em branco'!$S1,15-13*'po em branco'!$AD$7)</definedName>
    <definedName name="ORÇAMENTO.PrecoUnitarioLicitado" hidden="1">'po em branco'!$AJ1</definedName>
    <definedName name="REFERENCIA.Descricao" hidden="1">IF(ISNUMBER('po em branco'!$AD1),OFFSET(INDIRECT(ORÇAMENTO.BancoRef),'po em branco'!$AD1-1,3,1),'po em branco'!$AD1)</definedName>
    <definedName name="REFERENCIA.Unidade" hidden="1">IF(ISNUMBER('po em branco'!$AD1),OFFSET(INDIRECT(ORÇAMENTO.BancoRef),'po em branco'!$AD1-1,4,1),"-")</definedName>
    <definedName name="SomaAgrup" hidden="1">SUMIF(OFFSET('po em branco'!$A1,1,0,'po em branco'!$B1),"S",OFFSET('po em branco'!A1,1,0,'po em branco'!$B1))</definedName>
    <definedName name="TIPOORCAMENTO" hidden="1">IF(VALUE([1]MENU!$O$3)=2,"Licitado","Proposto")</definedName>
    <definedName name="VTOTAL1" hidden="1">ROUND('po em branco'!$R1*'po em branco'!$U1,15-13*'po em branco'!$AD$10)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H2" i="1"/>
  <c r="G2" i="1"/>
  <c r="J8" i="1" l="1"/>
  <c r="A8" i="1"/>
  <c r="I8" i="1"/>
  <c r="I10" i="1"/>
  <c r="J10" i="1"/>
  <c r="A10" i="1"/>
  <c r="I12" i="1"/>
  <c r="A12" i="1"/>
  <c r="J12" i="1"/>
  <c r="J9" i="1"/>
  <c r="I9" i="1"/>
  <c r="A9" i="1"/>
  <c r="J11" i="1"/>
  <c r="A11" i="1"/>
  <c r="I11" i="1"/>
  <c r="J3" i="1"/>
  <c r="A4" i="1"/>
  <c r="J96" i="1"/>
  <c r="A96" i="1"/>
  <c r="I96" i="1"/>
  <c r="J94" i="1"/>
  <c r="A94" i="1"/>
  <c r="I94" i="1"/>
  <c r="I92" i="1"/>
  <c r="J92" i="1"/>
  <c r="A92" i="1"/>
  <c r="I90" i="1"/>
  <c r="A90" i="1"/>
  <c r="J90" i="1"/>
  <c r="I88" i="1"/>
  <c r="A88" i="1"/>
  <c r="J88" i="1"/>
  <c r="J87" i="1"/>
  <c r="A87" i="1"/>
  <c r="I87" i="1"/>
  <c r="I86" i="1"/>
  <c r="J86" i="1"/>
  <c r="A86" i="1"/>
  <c r="I83" i="1"/>
  <c r="A83" i="1"/>
  <c r="J83" i="1"/>
  <c r="J82" i="1"/>
  <c r="A82" i="1"/>
  <c r="I82" i="1"/>
  <c r="J81" i="1"/>
  <c r="A81" i="1"/>
  <c r="I81" i="1"/>
  <c r="I80" i="1"/>
  <c r="J80" i="1"/>
  <c r="A80" i="1"/>
  <c r="J79" i="1"/>
  <c r="A79" i="1"/>
  <c r="I79" i="1"/>
  <c r="J78" i="1"/>
  <c r="A78" i="1"/>
  <c r="I78" i="1"/>
  <c r="J77" i="1"/>
  <c r="A77" i="1"/>
  <c r="I77" i="1"/>
  <c r="J75" i="1"/>
  <c r="I75" i="1"/>
  <c r="A75" i="1"/>
  <c r="I74" i="1"/>
  <c r="J74" i="1"/>
  <c r="A74" i="1"/>
  <c r="J73" i="1"/>
  <c r="I73" i="1"/>
  <c r="A73" i="1"/>
  <c r="I72" i="1"/>
  <c r="J72" i="1"/>
  <c r="A72" i="1"/>
  <c r="J71" i="1"/>
  <c r="A71" i="1"/>
  <c r="I71" i="1"/>
  <c r="J70" i="1"/>
  <c r="A70" i="1"/>
  <c r="I70" i="1"/>
  <c r="I69" i="1"/>
  <c r="J69" i="1"/>
  <c r="A69" i="1"/>
  <c r="J68" i="1"/>
  <c r="I68" i="1"/>
  <c r="A68" i="1"/>
  <c r="J67" i="1"/>
  <c r="A67" i="1"/>
  <c r="I67" i="1"/>
  <c r="I66" i="1"/>
  <c r="A66" i="1"/>
  <c r="J66" i="1"/>
  <c r="I65" i="1"/>
  <c r="A65" i="1"/>
  <c r="J65" i="1"/>
  <c r="I64" i="1"/>
  <c r="J64" i="1"/>
  <c r="A64" i="1"/>
  <c r="J63" i="1"/>
  <c r="A63" i="1"/>
  <c r="I63" i="1"/>
  <c r="I61" i="1"/>
  <c r="A61" i="1"/>
  <c r="J61" i="1"/>
  <c r="J60" i="1"/>
  <c r="I60" i="1"/>
  <c r="A60" i="1"/>
  <c r="I59" i="1"/>
  <c r="J59" i="1"/>
  <c r="A59" i="1"/>
  <c r="J58" i="1"/>
  <c r="A58" i="1"/>
  <c r="I58" i="1"/>
  <c r="J57" i="1"/>
  <c r="A57" i="1"/>
  <c r="I57" i="1"/>
  <c r="J56" i="1"/>
  <c r="I56" i="1"/>
  <c r="A56" i="1"/>
  <c r="I55" i="1"/>
  <c r="J55" i="1"/>
  <c r="A55" i="1"/>
  <c r="J54" i="1"/>
  <c r="A54" i="1"/>
  <c r="I54" i="1"/>
  <c r="I52" i="1"/>
  <c r="A52" i="1"/>
  <c r="J52" i="1"/>
  <c r="J51" i="1"/>
  <c r="I51" i="1"/>
  <c r="A51" i="1"/>
  <c r="I50" i="1"/>
  <c r="J50" i="1"/>
  <c r="A50" i="1"/>
  <c r="J49" i="1"/>
  <c r="I49" i="1"/>
  <c r="A49" i="1"/>
  <c r="J48" i="1"/>
  <c r="A48" i="1"/>
  <c r="I48" i="1"/>
  <c r="I47" i="1"/>
  <c r="A47" i="1"/>
  <c r="J47" i="1"/>
  <c r="I46" i="1"/>
  <c r="J46" i="1"/>
  <c r="A46" i="1"/>
  <c r="I31" i="1"/>
  <c r="A31" i="1"/>
  <c r="J31" i="1"/>
  <c r="I30" i="1"/>
  <c r="A30" i="1"/>
  <c r="J30" i="1"/>
  <c r="I40" i="1"/>
  <c r="A40" i="1"/>
  <c r="J40" i="1"/>
  <c r="J38" i="1"/>
  <c r="A38" i="1"/>
  <c r="I38" i="1"/>
  <c r="J28" i="1"/>
  <c r="A28" i="1"/>
  <c r="I28" i="1"/>
  <c r="J16" i="1"/>
  <c r="A16" i="1"/>
  <c r="I16" i="1"/>
  <c r="J32" i="1"/>
  <c r="I32" i="1"/>
  <c r="A32" i="1"/>
  <c r="J43" i="1"/>
  <c r="I43" i="1"/>
  <c r="A43" i="1"/>
  <c r="J42" i="1"/>
  <c r="I42" i="1"/>
  <c r="A42" i="1"/>
  <c r="I35" i="1"/>
  <c r="J35" i="1"/>
  <c r="A35" i="1"/>
  <c r="I24" i="1"/>
  <c r="A24" i="1"/>
  <c r="J24" i="1"/>
  <c r="J18" i="1"/>
  <c r="A18" i="1"/>
  <c r="I18" i="1"/>
  <c r="I39" i="1"/>
  <c r="J39" i="1"/>
  <c r="A39" i="1"/>
  <c r="I6" i="1"/>
  <c r="J6" i="1"/>
  <c r="A6" i="1"/>
  <c r="I29" i="1"/>
  <c r="A29" i="1"/>
  <c r="J29" i="1"/>
  <c r="J22" i="1"/>
  <c r="A22" i="1"/>
  <c r="I22" i="1"/>
  <c r="J15" i="1"/>
  <c r="I15" i="1"/>
  <c r="A15" i="1"/>
  <c r="J19" i="1"/>
  <c r="I19" i="1"/>
  <c r="A19" i="1"/>
  <c r="J45" i="1"/>
  <c r="I45" i="1"/>
  <c r="A45" i="1"/>
  <c r="I21" i="1"/>
  <c r="J21" i="1"/>
  <c r="A21" i="1"/>
  <c r="J27" i="1"/>
  <c r="I27" i="1"/>
  <c r="A27" i="1"/>
  <c r="I33" i="1"/>
  <c r="J33" i="1"/>
  <c r="A33" i="1"/>
  <c r="J20" i="1"/>
  <c r="A20" i="1"/>
  <c r="I20" i="1"/>
  <c r="I26" i="1"/>
  <c r="A26" i="1"/>
  <c r="J26" i="1"/>
  <c r="A14" i="1"/>
  <c r="A53" i="1"/>
  <c r="A85" i="1"/>
  <c r="A25" i="1"/>
  <c r="A76" i="1"/>
  <c r="A13" i="1"/>
  <c r="A95" i="1"/>
  <c r="A44" i="1"/>
  <c r="A7" i="1"/>
  <c r="A89" i="1"/>
  <c r="A93" i="1"/>
  <c r="A91" i="1"/>
  <c r="A41" i="1"/>
  <c r="A23" i="1"/>
  <c r="A36" i="1"/>
  <c r="A37" i="1"/>
  <c r="A17" i="1"/>
  <c r="A84" i="1"/>
  <c r="A62" i="1"/>
  <c r="A5" i="1"/>
  <c r="A34" i="1"/>
</calcChain>
</file>

<file path=xl/sharedStrings.xml><?xml version="1.0" encoding="utf-8"?>
<sst xmlns="http://schemas.openxmlformats.org/spreadsheetml/2006/main" count="315" uniqueCount="167">
  <si>
    <t>Item</t>
  </si>
  <si>
    <t>Fonte</t>
  </si>
  <si>
    <t>Código</t>
  </si>
  <si>
    <t>Descrição</t>
  </si>
  <si>
    <t>Unidade</t>
  </si>
  <si>
    <t>Quantidade</t>
  </si>
  <si>
    <t>Preço Unitário (com BDI) (R$)</t>
  </si>
  <si>
    <t>Preço Total
(R$)</t>
  </si>
  <si>
    <t>SINAPI</t>
  </si>
  <si>
    <t>PAVIMENTAÇÃO AV SÃO JORGE - TRECHO 3 (até Rua Raul Pompéia)</t>
  </si>
  <si>
    <t>SERVIÇOS INICIAIS</t>
  </si>
  <si>
    <t>74209/1</t>
  </si>
  <si>
    <t>PLACA DE OBRA EM CHAPA DE ACO GALVANIZADO</t>
  </si>
  <si>
    <t>M2</t>
  </si>
  <si>
    <t>INSTALAÇÕES PROVISÓRIAS</t>
  </si>
  <si>
    <t>Composição</t>
  </si>
  <si>
    <t>ADMLOC1</t>
  </si>
  <si>
    <t>ADM LOCAL1</t>
  </si>
  <si>
    <t>UN</t>
  </si>
  <si>
    <t>ADMLOC2</t>
  </si>
  <si>
    <t>ADM LOCAL2</t>
  </si>
  <si>
    <t>ADMLOC3</t>
  </si>
  <si>
    <t>ADM LOCAL3</t>
  </si>
  <si>
    <t>ADMLOC4</t>
  </si>
  <si>
    <t>ADM LOCAL4</t>
  </si>
  <si>
    <t>78472</t>
  </si>
  <si>
    <t>SERVICOS TOPOGRAFICOS PARA PAVIMENTACAO, INCLUSIVE NOTA DE SERVICOS, ACOMPANHAMENTO E GREIDE</t>
  </si>
  <si>
    <t>PAVIMENTAÇÃO</t>
  </si>
  <si>
    <t>ESCAVAÇOES</t>
  </si>
  <si>
    <t>74205/1</t>
  </si>
  <si>
    <t>ESCAVACAO MECANICA DE MATERIAL 1A. CATEGORIA, PROVENIENTE DE CORTE DE SUBLEITO (C/TRATOR ESTEIRAS  160HP)</t>
  </si>
  <si>
    <t>M3</t>
  </si>
  <si>
    <t>97914</t>
  </si>
  <si>
    <t>TRANSPORTE COM CAMINHÃO BASCULANTE DE 6 M3, EM VIA URBANA PAVIMENTADA, DMT ATÉ 30 KM (UNIDADE: M3XKM). AF_01/2018</t>
  </si>
  <si>
    <t>M3XKM</t>
  </si>
  <si>
    <t xml:space="preserve">BASE E SUB-BASE </t>
  </si>
  <si>
    <t>COMP.003</t>
  </si>
  <si>
    <t>LASTRO DE AREIA GROSSA</t>
  </si>
  <si>
    <t>M³</t>
  </si>
  <si>
    <t>41721</t>
  </si>
  <si>
    <t>COMPACTACAO MECANICA A 95% DO PROCTOR NORMAL - PAVIMENTACAO URBANA</t>
  </si>
  <si>
    <t>96396</t>
  </si>
  <si>
    <t>EXECUÇÃO E COMPACTAÇÃO DE BASE E OU SUB BASE COM BRITA GRADUADA SIMPLES - EXCLUSIVE CARGA E TRANSPORTE. AF_09/2017</t>
  </si>
  <si>
    <t>83356</t>
  </si>
  <si>
    <t>TRANSPORTE COMERCIAL DE BRITA</t>
  </si>
  <si>
    <t>MEIO FIO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</si>
  <si>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</si>
  <si>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</si>
  <si>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</si>
  <si>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>CBUQ</t>
  </si>
  <si>
    <t>96001</t>
  </si>
  <si>
    <t>FRESAGEM DE PAVIMENTO ASFÁLTICO (PROFUNDIDADE 5,0 CM), EM LOCAIS COM NIVEL BAIXO DE INTERFERÊNCIA. AF_03/2017</t>
  </si>
  <si>
    <t>96401</t>
  </si>
  <si>
    <t>EXECUÇÃO DE IMPRIMAÇÃO COM ASFALTO DILUÍDO CM-30. AF_09/2017</t>
  </si>
  <si>
    <t>93176</t>
  </si>
  <si>
    <t>TRANSPORTE DE MATERIAL ASFALTICO, COM CAMINHÃO COM CAPACIDADE DE 30000 L EM RODOVIA PAVIMENTADA PARA DISTÂNCIAS MÉDIAS DE TRANSPORTE SUPERIORES A 100 KM. AF_02/2016</t>
  </si>
  <si>
    <t>TXKM</t>
  </si>
  <si>
    <t>72943</t>
  </si>
  <si>
    <t>PINTURA DE LIGACAO COM EMULSAO RR-2C</t>
  </si>
  <si>
    <t>COMP.008</t>
  </si>
  <si>
    <t>FABRICAÇÃO E APLICAÇÃO DE CBUQ EXPESSURA 5,0CM - EXCLUSIVE TRANSPORTE</t>
  </si>
  <si>
    <t>93177</t>
  </si>
  <si>
    <t>TRANSPORTE DE MATERIAL ASFALTICO, COM CAMINHÃO COM CAPACIDADE DE 20000 L EM RODOVIA PAVIMENTADA PARA DISTÂNCIAS MÉDIAS DE TRANSPORTE IGUAL OU INFERIOR A 100 KM. AF_02/2016</t>
  </si>
  <si>
    <t>ESGOTO</t>
  </si>
  <si>
    <t>73658</t>
  </si>
  <si>
    <t>LIGAÇÃO DOMICILIAR DE ESGOTO DN 100MM, DA CASA ATÉ A CAIXA, COMPOSTO POR 10,0M TUBO DE PVC ESGOTO PREDIAL DN 100MM E CAIXA DE ALVENARIA COM TAMPA DE CONCRETO - FORNECIMENTO E INSTALAÇÃO</t>
  </si>
  <si>
    <t>DRENAGEM</t>
  </si>
  <si>
    <t>LOCAÇÃO E ESCAVAÇÃO</t>
  </si>
  <si>
    <t>85323</t>
  </si>
  <si>
    <t>LOCACAO E NIVELAMENTO DE EMISSARIO/REDE COLETORA COM AUXILIO DE EQUIPAMENTO TOPOGRAFICO</t>
  </si>
  <si>
    <t>90084</t>
  </si>
  <si>
    <t>ESCAVAÇÃO MECANIZADA DE VALA COM PROF. MAIOR QUE 1,5 M ATÉ 3,0 M (MÉDIA ENTRE MONTANTE E JUSANTE/UMA COMPOSIÇÃO POR TRECHO), COM ESCAVADEIRA HIDRÁULICA (0,8 M3/111 HP), LARGURA ATÉ 1,5 M, EM SOLO DE 1A CATEGORIA, EM LOCAIS COM ALTO NÍVEL DE INTERFERÊNCIA. AF_01/2015</t>
  </si>
  <si>
    <t>ASSENTAMENTO DOS TUBOS</t>
  </si>
  <si>
    <t>92212</t>
  </si>
  <si>
    <t>TUBO DE CONCRETO PARA REDES COLETORAS DE ÁGUAS PLUVIAIS, DIÂMETRO DE 600 MM, JUNTA RÍGIDA, INSTALADO EM LOCAL COM BAIXO NÍVEL DE INTERFERÊNCIAS - FORNECIMENTO E ASSENTAMENTO. AF_12/2015</t>
  </si>
  <si>
    <t>94045</t>
  </si>
  <si>
    <t>ESCORAMENTO DE VALA, TIPO PONTALETEAMENTO, COM PROFUNDIDADE DE 1,5 A 3,0 M, LARGURA MENOR QUE 1,5 M, EM LOCAL COM NÍVEL BAIXO DE INTERFERÊNCIA. AF_06/2016</t>
  </si>
  <si>
    <t>ENVELOPE DA TUBULAÇÃO (PARA TRAVESSIAS)</t>
  </si>
  <si>
    <t>74078/1</t>
  </si>
  <si>
    <t>AGULHAMENTO FUNDO DE VALAS C/MACO 30KG PEDRA-DE-MAO H=10CM</t>
  </si>
  <si>
    <t>83683</t>
  </si>
  <si>
    <t>CAMADA HORIZONTAL DRENANTE C/ PEDRA BRITADA 1 E 2</t>
  </si>
  <si>
    <t>COMP.009</t>
  </si>
  <si>
    <t>RADIER EM CONCRETO MAGRO 10 Mpa</t>
  </si>
  <si>
    <t>COMP.010</t>
  </si>
  <si>
    <t>ENVELOPE DE CONCRETO SIMPLES 20MPa</t>
  </si>
  <si>
    <t>83344</t>
  </si>
  <si>
    <t>ESPALHAMENTO DE MATERIAL EM BOTA FORA, COM UTILIZACAO DE TRATOR DE ESTEIRAS DE 165 HP</t>
  </si>
  <si>
    <t>93367</t>
  </si>
  <si>
    <t>REATERRO MECANIZADO DE VALA COM ESCAVADEIRA HIDRÁULICA (CAPACIDADE DA CAÇAMBA: 0,8 M³ / POTÊNCIA: 111 HP), LARGURA DE 1,5 A 2,5 M, PROFUNDIDADE ATÉ 1,5 M, COM SOLO (SEM SUBSTITUIÇÃO) DE 1ª CATEGORIA EM LOCAIS COM BAIXO NÍVEL DE INTERFERÊNCIA. AF_04/2016</t>
  </si>
  <si>
    <t>93368</t>
  </si>
  <si>
    <t>REATERRO MECANIZADO DE VALA COM ESCAVADEIRA HIDRÁULICA (CAPACIDADE DA CAÇAMBA: 0,8 M³ / POTÊNCIA: 111 HP), LARGURA ATÉ 1,5 M, PROFUNDIDADE DE 1,5 A 3,0 M, COM SOLO (SEM SUBSTITUIÇÃO) DE 1ª CATEGORIA EM LOCAIS COM BAIXO NÍVEL DE INTERFERÊNCIA. AF_04/2016</t>
  </si>
  <si>
    <t>CAIXA DE INSPEÇÃO PLUVIAL</t>
  </si>
  <si>
    <t>97625</t>
  </si>
  <si>
    <t>DEMOLIÇÃO DE ALVENARIA PARA QUALQUER TIPO DE BLOCO, DE FORMA MECANIZADA, SEM REAPROVEITAMENTO. AF_12/2017</t>
  </si>
  <si>
    <t>72898</t>
  </si>
  <si>
    <t>CARGA E DESCARGA MECANIZADAS DE ENTULHO EM CAMINHAO BASCULANTE 6 M3</t>
  </si>
  <si>
    <t>Cotação</t>
  </si>
  <si>
    <t>DAER 9213</t>
  </si>
  <si>
    <t>LIMPEZA CAIXA EXISTENTE</t>
  </si>
  <si>
    <t>UNIDADE</t>
  </si>
  <si>
    <t>COMP.011</t>
  </si>
  <si>
    <t>LAJE DE FUNDO EM CONCRETO - 10CM</t>
  </si>
  <si>
    <t>72131</t>
  </si>
  <si>
    <t>ALVENARIA EM TIJOLO CERAMICO MACICO 5X10X20CM 1 VEZ (ESPESSURA 20CM), ASSENTADO COM ARGAMASSA TRACO 1:2:8 (CIMENTO, CAL E AREIA)</t>
  </si>
  <si>
    <t>88628</t>
  </si>
  <si>
    <t>ARGAMASSA TRAÇO 1:3 (CIMENTO E AREIA MÉDIA), PREPARO MECÂNICO COM BETONEIRA 400 L. AF_08/2014</t>
  </si>
  <si>
    <t>COMP.005</t>
  </si>
  <si>
    <t>TAMPA DE CONCRETO 1,30X1,30M P/ CX INSPEÇÃO e=8cm</t>
  </si>
  <si>
    <t>UNID</t>
  </si>
  <si>
    <t>PASSEIOS, RAMPAS E PAISAGISMO</t>
  </si>
  <si>
    <t>SICRO</t>
  </si>
  <si>
    <t>1600989</t>
  </si>
  <si>
    <t>DEMOLIÇÃO DE CALÇADA PAVIMENTADA EXISTENTES - INCL.TRANSP.</t>
  </si>
  <si>
    <t>68325</t>
  </si>
  <si>
    <t>PISO EM CONCRETO 20 MPA PREPARO MECANICO, ESPESSURA 7CM, INCLUSO SELANTE ELASTICO A BASE DE POLIURETANO</t>
  </si>
  <si>
    <t>72183</t>
  </si>
  <si>
    <t>PISO EM CONCRETO 20MPA PREPARO MECANICO, ESPESSURA 7 CM, COM ARMACAO EM TELA SOLDADA</t>
  </si>
  <si>
    <t>COMP.001</t>
  </si>
  <si>
    <t>LADRILHO HIDRAULICO TATIL - VERMELHO 20X20 ASSENT. COM ARGAMASSA COLANTE</t>
  </si>
  <si>
    <t>M²</t>
  </si>
  <si>
    <t>COMP.002</t>
  </si>
  <si>
    <t>LADRILHO HIDRAULICO TATIL - AMARELO 20X20 ASSENT. COM ARGAMASSA COLANTE</t>
  </si>
  <si>
    <t>98532</t>
  </si>
  <si>
    <t>PODA EM ALTURA DE ÁRVORE COM DIÂMETRO DE TRONCO MENOR QUE 0,20 M.AF_05/2018</t>
  </si>
  <si>
    <t>98526</t>
  </si>
  <si>
    <t>REMOÇÃO DE RAÍZES REMANESCENTES DE TRONCO DE ÁRVORE COM DIÂMETRO MAIOR OU IGUAL A 0,20 M E MENOR QUE 0,40 M.AF_05/2018</t>
  </si>
  <si>
    <t>98510</t>
  </si>
  <si>
    <t>PLANTIO DE ÁRVORE ORNAMENTAL COM ALTURA DE MUDA MENOR OU IGUAL A 2,00 M. AF_05/2018</t>
  </si>
  <si>
    <t>SINAPI-I</t>
  </si>
  <si>
    <t>7253</t>
  </si>
  <si>
    <t>TERRA VEGETAL (GRANEL)</t>
  </si>
  <si>
    <t xml:space="preserve">M3    </t>
  </si>
  <si>
    <t>98504</t>
  </si>
  <si>
    <t>PLANTIO DE GRAMA EM PLACAS. AF_05/2018</t>
  </si>
  <si>
    <t>SINALIZAÇÃO VIARIA - HORIZONTAL E VERTICAL</t>
  </si>
  <si>
    <t>5213400</t>
  </si>
  <si>
    <t>SINALIZAÇÃO HORIZ. C/ TINTA ACRILICA BRANCA DURABILIDADE 24 MESES (FAIXAS TRACEJADAS - EIXO)</t>
  </si>
  <si>
    <t>SINALIZAÇÃO HORIZ. C/ TINTA ACRILICA BRANCA DURABILIDADE 24 MESES (FAIXA CONTINUA ANTES DA FAIXA DE PEDESTRE)</t>
  </si>
  <si>
    <t>5214003</t>
  </si>
  <si>
    <t>SINALIZAÇÃO HORIZONTAL COM TINTA TERMOPLASTICA POR ASPERSÃO COR BRANCA (ZEBRAS)</t>
  </si>
  <si>
    <t>5213359</t>
  </si>
  <si>
    <t>TACHA REFLEXIVA MONODIRECIONAL - FORNEC. E INSTAL. (LINHA DE DIVISÃO DE FLUXO)</t>
  </si>
  <si>
    <t>COMP.006</t>
  </si>
  <si>
    <t>PLACA DE SINALIZAÇÃO</t>
  </si>
  <si>
    <t>21148</t>
  </si>
  <si>
    <t>TUBO ACO CARBONO SEM COSTURA 2", E= *3,91* MM, SCHEDULE 40, *5,43* KG/M</t>
  </si>
  <si>
    <t xml:space="preserve">M     </t>
  </si>
  <si>
    <t>ENSAIOS TECNOLÓGICOS</t>
  </si>
  <si>
    <t>SUBLEITO</t>
  </si>
  <si>
    <t>74022/13</t>
  </si>
  <si>
    <t>ENSAIO DE COMPACTACAO - AMOSTRAS TRABALHADAS - SOLOS</t>
  </si>
  <si>
    <t>74022/19</t>
  </si>
  <si>
    <t>ENSAIO DE INDICE DE SUPORTE CALIFORNIA - AMOSTRAS NAO TRABALHADAS - ENERGIA NORMAL - SOLOS</t>
  </si>
  <si>
    <t>74022/38</t>
  </si>
  <si>
    <t>ENSAIO DE EXPANSIBILIDADE - SOLOS</t>
  </si>
  <si>
    <t>SUB-BASE</t>
  </si>
  <si>
    <t>74022/10</t>
  </si>
  <si>
    <t>ENSAIO DE COMPACTACAO - AMOSTRAS NAO TRABALHADAS - ENERGIA NORMAL - SOLOS</t>
  </si>
  <si>
    <t xml:space="preserve">BASE </t>
  </si>
  <si>
    <t>REVESTIMENTO EM CBUQ</t>
  </si>
  <si>
    <t>73900/12</t>
  </si>
  <si>
    <t>ENSAIOS DE CONCRETO ASFALTICO</t>
  </si>
  <si>
    <t>T</t>
  </si>
  <si>
    <t>SERVIÇOS FINAIS</t>
  </si>
  <si>
    <t>COMP.004</t>
  </si>
  <si>
    <t>LIMPEZA DA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</si>
</sst>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.00_);_(* \(#,##0.00\);_(* \-??_);_(@_)"/>
    <numFmt numFmtId="165" formatCode="0\."/>
    <numFmt numFmtId="166" formatCode="_-* #,##0.00_-;\-* #,##0.00_-;_-* \-??_-;_-@_-"/>
    <numFmt numFmtId="167" formatCode="_(\ #,##0.00_);_(&quot; (&quot;#,##0.00\);_(&quot; -&quot;??_);_(@_)"/>
    <numFmt numFmtId="168" formatCode="mm/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FFFFFF"/>
      <name val="Arial"/>
      <family val="2"/>
    </font>
    <font>
      <sz val="10"/>
      <color rgb="FFBFBFBF"/>
      <name val="Arial"/>
      <family val="2"/>
    </font>
    <font>
      <b/>
      <sz val="12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CCCFF"/>
        <bgColor rgb="FFDFDFDF"/>
      </patternFill>
    </fill>
    <fill>
      <patternFill patternType="solid">
        <fgColor rgb="FFFFFF99"/>
        <bgColor rgb="FFFFFFCC"/>
      </patternFill>
    </fill>
    <fill>
      <patternFill patternType="solid">
        <fgColor rgb="FF808080"/>
        <bgColor rgb="FF969696"/>
      </patternFill>
    </fill>
    <fill>
      <patternFill patternType="lightUp">
        <fgColor rgb="FFC0C0C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FDFDF"/>
      </patternFill>
    </fill>
    <fill>
      <patternFill patternType="solid">
        <fgColor theme="0" tint="-0.14999847407452621"/>
        <bgColor rgb="FFFFFFCC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6" fontId="2" fillId="0" borderId="0" applyFill="0" applyBorder="0" applyAlignment="0" applyProtection="0"/>
    <xf numFmtId="9" fontId="2" fillId="0" borderId="0" applyFill="0" applyBorder="0" applyAlignment="0" applyProtection="0"/>
  </cellStyleXfs>
  <cellXfs count="63">
    <xf numFmtId="0" fontId="0" fillId="0" borderId="0" xfId="0"/>
    <xf numFmtId="0" fontId="2" fillId="0" borderId="0" xfId="0" applyFont="1" applyFill="1" applyBorder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>
      <alignment vertical="center" wrapText="1" shrinkToFit="1"/>
    </xf>
    <xf numFmtId="4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3" xfId="1" applyNumberFormat="1" applyFont="1" applyFill="1" applyBorder="1" applyAlignment="1" applyProtection="1">
      <alignment vertical="center" shrinkToFit="1"/>
    </xf>
    <xf numFmtId="164" fontId="2" fillId="3" borderId="3" xfId="1" applyNumberFormat="1" applyFont="1" applyFill="1" applyBorder="1" applyAlignment="1" applyProtection="1">
      <alignment vertical="center" wrapText="1"/>
      <protection locked="0"/>
    </xf>
    <xf numFmtId="10" fontId="2" fillId="2" borderId="3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" xfId="1" applyNumberFormat="1" applyFont="1" applyFill="1" applyBorder="1" applyAlignment="1" applyProtection="1">
      <alignment horizontal="center" vertical="center" shrinkToFit="1"/>
    </xf>
    <xf numFmtId="0" fontId="3" fillId="4" borderId="5" xfId="0" applyNumberFormat="1" applyFont="1" applyFill="1" applyBorder="1" applyAlignment="1" applyProtection="1">
      <alignment horizontal="left" vertical="center" wrapText="1"/>
    </xf>
    <xf numFmtId="49" fontId="3" fillId="4" borderId="6" xfId="0" applyNumberFormat="1" applyFont="1" applyFill="1" applyBorder="1" applyAlignment="1" applyProtection="1">
      <alignment horizontal="center" vertical="center"/>
    </xf>
    <xf numFmtId="164" fontId="3" fillId="4" borderId="6" xfId="1" applyNumberFormat="1" applyFont="1" applyFill="1" applyBorder="1" applyAlignment="1" applyProtection="1">
      <alignment horizontal="center" vertical="center"/>
    </xf>
    <xf numFmtId="10" fontId="3" fillId="4" borderId="6" xfId="2" applyNumberFormat="1" applyFont="1" applyFill="1" applyBorder="1" applyAlignment="1" applyProtection="1">
      <alignment horizontal="center" vertical="center"/>
    </xf>
    <xf numFmtId="164" fontId="3" fillId="4" borderId="7" xfId="1" applyNumberFormat="1" applyFont="1" applyFill="1" applyBorder="1" applyAlignment="1" applyProtection="1">
      <alignment horizontal="center" vertical="center" shrinkToFit="1"/>
    </xf>
    <xf numFmtId="0" fontId="2" fillId="5" borderId="5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4" fillId="0" borderId="0" xfId="0" applyFont="1" applyFill="1" applyBorder="1"/>
    <xf numFmtId="0" fontId="5" fillId="0" borderId="1" xfId="0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6" xfId="0" applyFont="1" applyFill="1" applyBorder="1"/>
    <xf numFmtId="0" fontId="6" fillId="0" borderId="0" xfId="0" applyFont="1"/>
    <xf numFmtId="0" fontId="2" fillId="6" borderId="2" xfId="0" applyNumberFormat="1" applyFont="1" applyFill="1" applyBorder="1" applyAlignment="1">
      <alignment vertical="center" wrapText="1" shrinkToFit="1"/>
    </xf>
    <xf numFmtId="49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" fillId="8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3" xfId="1" applyNumberFormat="1" applyFont="1" applyFill="1" applyBorder="1" applyAlignment="1" applyProtection="1">
      <alignment vertical="center" shrinkToFit="1"/>
    </xf>
    <xf numFmtId="164" fontId="2" fillId="8" borderId="3" xfId="1" applyNumberFormat="1" applyFont="1" applyFill="1" applyBorder="1" applyAlignment="1" applyProtection="1">
      <alignment vertical="center" wrapText="1"/>
      <protection locked="0"/>
    </xf>
    <xf numFmtId="10" fontId="2" fillId="7" borderId="3" xfId="2" applyNumberFormat="1" applyFont="1" applyFill="1" applyBorder="1" applyAlignment="1" applyProtection="1">
      <alignment horizontal="center" vertical="center" wrapText="1"/>
      <protection locked="0"/>
    </xf>
    <xf numFmtId="164" fontId="2" fillId="6" borderId="4" xfId="1" applyNumberFormat="1" applyFont="1" applyFill="1" applyBorder="1" applyAlignment="1" applyProtection="1">
      <alignment horizontal="center" vertical="center" shrinkToFit="1"/>
    </xf>
    <xf numFmtId="0" fontId="8" fillId="0" borderId="0" xfId="3" applyFont="1" applyFill="1" applyBorder="1" applyAlignment="1">
      <alignment horizontal="left"/>
    </xf>
    <xf numFmtId="0" fontId="9" fillId="0" borderId="0" xfId="3" applyFont="1" applyFill="1" applyBorder="1"/>
    <xf numFmtId="0" fontId="8" fillId="0" borderId="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left" vertical="center" wrapText="1"/>
    </xf>
    <xf numFmtId="166" fontId="3" fillId="0" borderId="0" xfId="4" applyFont="1" applyFill="1" applyBorder="1" applyAlignment="1" applyProtection="1">
      <alignment horizontal="center" vertical="center" wrapText="1"/>
    </xf>
    <xf numFmtId="167" fontId="3" fillId="0" borderId="0" xfId="1" applyNumberFormat="1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center"/>
      <protection locked="0"/>
    </xf>
    <xf numFmtId="0" fontId="8" fillId="0" borderId="0" xfId="3" applyFont="1" applyFill="1" applyBorder="1" applyAlignment="1">
      <alignment horizontal="center"/>
    </xf>
    <xf numFmtId="168" fontId="8" fillId="0" borderId="0" xfId="3" applyNumberFormat="1" applyFont="1" applyFill="1" applyBorder="1" applyAlignment="1" applyProtection="1">
      <alignment horizontal="center"/>
      <protection locked="0"/>
    </xf>
    <xf numFmtId="168" fontId="8" fillId="0" borderId="0" xfId="3" applyNumberFormat="1" applyFont="1" applyFill="1" applyBorder="1" applyAlignment="1">
      <alignment horizontal="center"/>
    </xf>
    <xf numFmtId="165" fontId="9" fillId="0" borderId="0" xfId="3" applyNumberFormat="1" applyFont="1" applyFill="1" applyBorder="1" applyAlignment="1">
      <alignment horizontal="left"/>
    </xf>
    <xf numFmtId="10" fontId="9" fillId="0" borderId="0" xfId="3" applyNumberFormat="1" applyFont="1" applyFill="1" applyBorder="1" applyAlignment="1">
      <alignment horizontal="left"/>
    </xf>
    <xf numFmtId="167" fontId="2" fillId="0" borderId="0" xfId="1" applyNumberFormat="1" applyFont="1" applyFill="1" applyBorder="1" applyAlignment="1" applyProtection="1">
      <alignment horizontal="right" shrinkToFit="1"/>
    </xf>
    <xf numFmtId="167" fontId="2" fillId="0" borderId="0" xfId="1" applyNumberFormat="1" applyFont="1" applyFill="1" applyBorder="1" applyAlignment="1" applyProtection="1">
      <alignment horizontal="center" vertical="center"/>
    </xf>
    <xf numFmtId="10" fontId="11" fillId="0" borderId="0" xfId="5" applyNumberFormat="1" applyFont="1" applyFill="1" applyBorder="1" applyAlignment="1" applyProtection="1">
      <alignment horizontal="center"/>
    </xf>
    <xf numFmtId="0" fontId="10" fillId="0" borderId="0" xfId="3" applyFont="1" applyFill="1" applyBorder="1" applyAlignment="1"/>
    <xf numFmtId="166" fontId="2" fillId="0" borderId="0" xfId="4" applyFont="1" applyFill="1" applyBorder="1" applyAlignment="1" applyProtection="1">
      <alignment horizontal="right" shrinkToFit="1"/>
    </xf>
    <xf numFmtId="10" fontId="12" fillId="0" borderId="0" xfId="5" applyNumberFormat="1" applyFont="1" applyFill="1" applyBorder="1" applyAlignment="1" applyProtection="1">
      <alignment horizontal="center"/>
      <protection locked="0"/>
    </xf>
    <xf numFmtId="0" fontId="13" fillId="0" borderId="0" xfId="3" applyFont="1" applyFill="1" applyBorder="1" applyAlignment="1">
      <alignment horizontal="left" vertical="top"/>
    </xf>
    <xf numFmtId="166" fontId="2" fillId="0" borderId="0" xfId="4" applyFont="1" applyFill="1" applyBorder="1" applyAlignment="1" applyProtection="1">
      <alignment horizontal="center"/>
    </xf>
    <xf numFmtId="166" fontId="2" fillId="0" borderId="0" xfId="4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shrinkToFit="1"/>
    </xf>
    <xf numFmtId="0" fontId="0" fillId="0" borderId="0" xfId="0" applyFill="1" applyBorder="1"/>
    <xf numFmtId="10" fontId="2" fillId="0" borderId="0" xfId="5" applyNumberFormat="1" applyFont="1" applyFill="1" applyBorder="1" applyAlignment="1" applyProtection="1"/>
    <xf numFmtId="0" fontId="9" fillId="0" borderId="0" xfId="3" applyFont="1" applyFill="1" applyBorder="1" applyAlignment="1">
      <alignment horizontal="center"/>
    </xf>
    <xf numFmtId="166" fontId="3" fillId="0" borderId="0" xfId="4" applyFont="1" applyFill="1" applyBorder="1" applyAlignment="1" applyProtection="1">
      <alignment horizontal="center"/>
    </xf>
    <xf numFmtId="166" fontId="3" fillId="0" borderId="0" xfId="4" applyFont="1" applyFill="1" applyBorder="1" applyAlignment="1" applyProtection="1">
      <alignment horizontal="right"/>
    </xf>
    <xf numFmtId="166" fontId="3" fillId="0" borderId="0" xfId="4" applyFont="1" applyFill="1" applyBorder="1" applyAlignment="1" applyProtection="1">
      <alignment shrinkToFit="1"/>
    </xf>
  </cellXfs>
  <cellStyles count="6">
    <cellStyle name="Normal" xfId="0" builtinId="0"/>
    <cellStyle name="Normal 3" xfId="3"/>
    <cellStyle name="Porcentagem" xfId="2" builtinId="5"/>
    <cellStyle name="Porcentagem 2" xfId="5"/>
    <cellStyle name="Vírgula" xfId="1" builtinId="3"/>
    <cellStyle name="Vírgula 2" xfId="4"/>
  </cellStyles>
  <dxfs count="397"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BFBFBF"/>
      </font>
    </dxf>
    <dxf>
      <font>
        <b val="0"/>
        <condense val="0"/>
        <extend val="0"/>
        <color rgb="FFFFFFFF"/>
      </font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000000"/>
      </font>
      <fill>
        <patternFill patternType="solid">
          <fgColor rgb="FFA7A7A7"/>
          <bgColor rgb="FF9999FF"/>
        </patternFill>
      </fill>
    </dxf>
    <dxf>
      <font>
        <b val="0"/>
        <condense val="0"/>
        <extend val="0"/>
        <color rgb="FF000000"/>
      </font>
      <fill>
        <patternFill patternType="solid">
          <fgColor rgb="FFFFFFCC"/>
          <bgColor rgb="FFFFFF99"/>
        </patternFill>
      </fill>
    </dxf>
    <dxf>
      <fill>
        <patternFill patternType="solid">
          <fgColor rgb="FFFFFFCC"/>
          <bgColor rgb="FFFFFF99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ill>
        <patternFill patternType="solid">
          <fgColor rgb="FFBFBFBF"/>
          <bgColor rgb="FFC0C0C0"/>
        </patternFill>
      </fill>
    </dxf>
    <dxf>
      <fill>
        <patternFill patternType="solid">
          <fgColor rgb="FFA7A7A7"/>
          <bgColor rgb="FF969696"/>
        </patternFill>
      </fill>
    </dxf>
    <dxf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FFFFFF"/>
      </font>
      <fill>
        <patternFill patternType="none">
          <fgColor rgb="FF000000"/>
          <bgColor rgb="FFFFFFFF"/>
        </patternFill>
      </fill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rgb="FFBFBFBF"/>
          <bgColor rgb="FFC0C0C0"/>
        </patternFill>
      </fill>
    </dxf>
    <dxf>
      <font>
        <b/>
        <i val="0"/>
        <condense val="0"/>
        <extend val="0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FFFFFF"/>
      </font>
      <fill>
        <patternFill patternType="none">
          <fgColor rgb="FF000000"/>
          <bgColor rgb="FFFFFFFF"/>
        </patternFill>
      </fill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left/>
        <right/>
        <top style="thin">
          <color rgb="FF000000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E%2029.01.19_sao%20jorge%20trecho3_R01tes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  <row r="4">
          <cell r="O4">
            <v>1</v>
          </cell>
        </row>
      </sheetData>
      <sheetData sheetId="1">
        <row r="4">
          <cell r="F4" t="str">
            <v>OGU</v>
          </cell>
        </row>
        <row r="17">
          <cell r="F17" t="str">
            <v>PAVIMENTAÇÃO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zoomScale="80" zoomScaleNormal="80" workbookViewId="0">
      <selection activeCell="K97" sqref="K97"/>
    </sheetView>
  </sheetViews>
  <sheetFormatPr defaultRowHeight="15" x14ac:dyDescent="0.25"/>
  <cols>
    <col min="2" max="2" width="12.42578125" style="24" customWidth="1"/>
    <col min="3" max="3" width="12.42578125" customWidth="1"/>
    <col min="4" max="4" width="71.28515625" customWidth="1"/>
  </cols>
  <sheetData>
    <row r="1" spans="1:10" x14ac:dyDescent="0.25">
      <c r="A1" s="1"/>
      <c r="B1" s="20"/>
      <c r="C1" s="1"/>
      <c r="D1" s="1"/>
      <c r="E1" s="1"/>
      <c r="F1" s="1"/>
      <c r="G1" s="1"/>
      <c r="H1" s="1"/>
      <c r="I1" s="1"/>
      <c r="J1" s="1"/>
    </row>
    <row r="2" spans="1:10" ht="51" x14ac:dyDescent="0.25">
      <c r="A2" s="2" t="s">
        <v>0</v>
      </c>
      <c r="B2" s="21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2" t="str">
        <f>IF(TIPOORCAMENTO="Licitado","","Custo Unitário (sem BDI) (R$)")</f>
        <v>Custo Unitário (sem BDI) (R$)</v>
      </c>
      <c r="H2" s="2" t="str">
        <f>IF(TIPOORCAMENTO="Licitado","","BDI
(%)")</f>
        <v>BDI
(%)</v>
      </c>
      <c r="I2" s="2" t="s">
        <v>6</v>
      </c>
      <c r="J2" s="2" t="s">
        <v>7</v>
      </c>
    </row>
    <row r="3" spans="1:10" x14ac:dyDescent="0.25">
      <c r="A3" s="12" t="str">
        <f>Import.DescLote</f>
        <v>PAVIMENTAÇÃO</v>
      </c>
      <c r="B3" s="12"/>
      <c r="C3" s="12"/>
      <c r="D3" s="12"/>
      <c r="E3" s="13"/>
      <c r="F3" s="14"/>
      <c r="G3" s="14"/>
      <c r="H3" s="15"/>
      <c r="I3" s="14"/>
      <c r="J3" s="16">
        <f ca="1">SUMIF(OFFSET($A3,1,0,ROW(J97)-ROW(J3)-1),"S",OFFSET(J3,1,0,ROW(J97)-ROW(J3)-1))</f>
        <v>0</v>
      </c>
    </row>
    <row r="4" spans="1:10" ht="18.75" customHeight="1" x14ac:dyDescent="0.25">
      <c r="A4" s="25" t="str">
        <f ca="1">IF(OR($A4=0,$J4=""),"-",CONCATENATE(#REF!&amp;".",IF(AND(#REF!&gt;=2,$A4&gt;=2),#REF!&amp;".",""),IF(AND(#REF!&gt;=3,$A4&gt;=3),#REF!&amp;".",""),IF(AND(#REF!&gt;=4,$A4&gt;=4),#REF!&amp;".",""),IF($A4="S",#REF!&amp;".","")))</f>
        <v>1.</v>
      </c>
      <c r="B4" s="26"/>
      <c r="C4" s="27"/>
      <c r="D4" s="28" t="s">
        <v>9</v>
      </c>
      <c r="E4" s="29"/>
      <c r="F4" s="30"/>
      <c r="G4" s="31"/>
      <c r="H4" s="32"/>
      <c r="I4" s="30"/>
      <c r="J4" s="33"/>
    </row>
    <row r="5" spans="1:10" ht="18.75" customHeight="1" x14ac:dyDescent="0.25">
      <c r="A5" s="25" t="str">
        <f ca="1">IF(OR($A5=0,$J5=""),"-",CONCATENATE(#REF!&amp;".",IF(AND(#REF!&gt;=2,$A5&gt;=2),#REF!&amp;".",""),IF(AND(#REF!&gt;=3,$A5&gt;=3),#REF!&amp;".",""),IF(AND(#REF!&gt;=4,$A5&gt;=4),#REF!&amp;".",""),IF($A5="S",#REF!&amp;".","")))</f>
        <v>1.1.</v>
      </c>
      <c r="B5" s="26"/>
      <c r="C5" s="27"/>
      <c r="D5" s="28" t="s">
        <v>10</v>
      </c>
      <c r="E5" s="29"/>
      <c r="F5" s="30"/>
      <c r="G5" s="31"/>
      <c r="H5" s="32"/>
      <c r="I5" s="30"/>
      <c r="J5" s="33"/>
    </row>
    <row r="6" spans="1:10" ht="34.5" customHeight="1" x14ac:dyDescent="0.25">
      <c r="A6" s="4" t="str">
        <f ca="1">IF(OR($A6=0,$J6=""),"-",CONCATENATE(#REF!&amp;".",IF(AND(#REF!&gt;=2,$A6&gt;=2),#REF!&amp;".",""),IF(AND(#REF!&gt;=3,$A6&gt;=3),#REF!&amp;".",""),IF(AND(#REF!&gt;=4,$A6&gt;=4),#REF!&amp;".",""),IF($A6="S",#REF!&amp;".","")))</f>
        <v>-</v>
      </c>
      <c r="B6" s="22" t="s">
        <v>8</v>
      </c>
      <c r="C6" s="5" t="s">
        <v>11</v>
      </c>
      <c r="D6" s="6" t="s">
        <v>12</v>
      </c>
      <c r="E6" s="7" t="s">
        <v>13</v>
      </c>
      <c r="F6" s="8">
        <v>6.4</v>
      </c>
      <c r="G6" s="9"/>
      <c r="H6" s="10"/>
      <c r="I6" s="8">
        <f t="shared" ref="I4:I66" ca="1" si="0">IF($A6="S",ROUND(IF(TIPOORCAMENTO="Proposto",ORÇAMENTO.CustoUnitario*(1+$AF6),ORÇAMENTO.PrecoUnitarioLicitado),15-13*$AD$9),0)</f>
        <v>0</v>
      </c>
      <c r="J6" s="11">
        <f t="shared" ref="J4:J66" ca="1" si="1">IF($A6="S",VTOTAL1,IF($A6=0,0,ROUND(SomaAgrup,15-13*$AD$10)))</f>
        <v>0</v>
      </c>
    </row>
    <row r="7" spans="1:10" ht="20.25" customHeight="1" x14ac:dyDescent="0.25">
      <c r="A7" s="25" t="str">
        <f ca="1">IF(OR($A7=0,$J7=""),"-",CONCATENATE(#REF!&amp;".",IF(AND(#REF!&gt;=2,$A7&gt;=2),#REF!&amp;".",""),IF(AND(#REF!&gt;=3,$A7&gt;=3),#REF!&amp;".",""),IF(AND(#REF!&gt;=4,$A7&gt;=4),#REF!&amp;".",""),IF($A7="S",#REF!&amp;".","")))</f>
        <v>1.2.</v>
      </c>
      <c r="B7" s="26"/>
      <c r="C7" s="27"/>
      <c r="D7" s="28" t="s">
        <v>14</v>
      </c>
      <c r="E7" s="29"/>
      <c r="F7" s="30"/>
      <c r="G7" s="31"/>
      <c r="H7" s="32"/>
      <c r="I7" s="30"/>
      <c r="J7" s="33"/>
    </row>
    <row r="8" spans="1:10" x14ac:dyDescent="0.25">
      <c r="A8" s="4" t="str">
        <f ca="1">IF(OR($A8=0,$J8=""),"-",CONCATENATE(#REF!&amp;".",IF(AND(#REF!&gt;=2,$A8&gt;=2),#REF!&amp;".",""),IF(AND(#REF!&gt;=3,$A8&gt;=3),#REF!&amp;".",""),IF(AND(#REF!&gt;=4,$A8&gt;=4),#REF!&amp;".",""),IF($A8="S",#REF!&amp;".","")))</f>
        <v>-</v>
      </c>
      <c r="B8" s="22" t="s">
        <v>15</v>
      </c>
      <c r="C8" s="5" t="s">
        <v>16</v>
      </c>
      <c r="D8" s="6" t="s">
        <v>17</v>
      </c>
      <c r="E8" s="7" t="s">
        <v>18</v>
      </c>
      <c r="F8" s="8">
        <v>0.1</v>
      </c>
      <c r="G8" s="9"/>
      <c r="H8" s="10"/>
      <c r="I8" s="8">
        <f t="shared" ca="1" si="0"/>
        <v>0</v>
      </c>
      <c r="J8" s="11">
        <f t="shared" ca="1" si="1"/>
        <v>0</v>
      </c>
    </row>
    <row r="9" spans="1:10" x14ac:dyDescent="0.25">
      <c r="A9" s="4" t="str">
        <f ca="1">IF(OR($A9=0,$J9=""),"-",CONCATENATE(#REF!&amp;".",IF(AND(#REF!&gt;=2,$A9&gt;=2),#REF!&amp;".",""),IF(AND(#REF!&gt;=3,$A9&gt;=3),#REF!&amp;".",""),IF(AND(#REF!&gt;=4,$A9&gt;=4),#REF!&amp;".",""),IF($A9="S",#REF!&amp;".","")))</f>
        <v>-</v>
      </c>
      <c r="B9" s="22" t="s">
        <v>15</v>
      </c>
      <c r="C9" s="5" t="s">
        <v>19</v>
      </c>
      <c r="D9" s="6" t="s">
        <v>20</v>
      </c>
      <c r="E9" s="7" t="s">
        <v>18</v>
      </c>
      <c r="F9" s="8">
        <v>0.46</v>
      </c>
      <c r="G9" s="9"/>
      <c r="H9" s="10"/>
      <c r="I9" s="8">
        <f t="shared" ca="1" si="0"/>
        <v>0</v>
      </c>
      <c r="J9" s="11">
        <f t="shared" ca="1" si="1"/>
        <v>0</v>
      </c>
    </row>
    <row r="10" spans="1:10" x14ac:dyDescent="0.25">
      <c r="A10" s="4" t="str">
        <f ca="1">IF(OR($A10=0,$J10=""),"-",CONCATENATE(#REF!&amp;".",IF(AND(#REF!&gt;=2,$A10&gt;=2),#REF!&amp;".",""),IF(AND(#REF!&gt;=3,$A10&gt;=3),#REF!&amp;".",""),IF(AND(#REF!&gt;=4,$A10&gt;=4),#REF!&amp;".",""),IF($A10="S",#REF!&amp;".","")))</f>
        <v>-</v>
      </c>
      <c r="B10" s="22" t="s">
        <v>15</v>
      </c>
      <c r="C10" s="5" t="s">
        <v>21</v>
      </c>
      <c r="D10" s="6" t="s">
        <v>22</v>
      </c>
      <c r="E10" s="7" t="s">
        <v>18</v>
      </c>
      <c r="F10" s="8">
        <v>0.17</v>
      </c>
      <c r="G10" s="9"/>
      <c r="H10" s="10"/>
      <c r="I10" s="8">
        <f t="shared" ca="1" si="0"/>
        <v>0</v>
      </c>
      <c r="J10" s="11">
        <f t="shared" ca="1" si="1"/>
        <v>0</v>
      </c>
    </row>
    <row r="11" spans="1:10" ht="18.75" customHeight="1" x14ac:dyDescent="0.25">
      <c r="A11" s="4" t="str">
        <f ca="1">IF(OR($A11=0,$J11=""),"-",CONCATENATE(#REF!&amp;".",IF(AND(#REF!&gt;=2,$A11&gt;=2),#REF!&amp;".",""),IF(AND(#REF!&gt;=3,$A11&gt;=3),#REF!&amp;".",""),IF(AND(#REF!&gt;=4,$A11&gt;=4),#REF!&amp;".",""),IF($A11="S",#REF!&amp;".","")))</f>
        <v>-</v>
      </c>
      <c r="B11" s="22" t="s">
        <v>15</v>
      </c>
      <c r="C11" s="5" t="s">
        <v>23</v>
      </c>
      <c r="D11" s="6" t="s">
        <v>24</v>
      </c>
      <c r="E11" s="7" t="s">
        <v>18</v>
      </c>
      <c r="F11" s="8">
        <v>0.27</v>
      </c>
      <c r="G11" s="9"/>
      <c r="H11" s="10"/>
      <c r="I11" s="8">
        <f t="shared" ca="1" si="0"/>
        <v>0</v>
      </c>
      <c r="J11" s="11">
        <f t="shared" ca="1" si="1"/>
        <v>0</v>
      </c>
    </row>
    <row r="12" spans="1:10" ht="33.75" customHeight="1" x14ac:dyDescent="0.25">
      <c r="A12" s="4" t="str">
        <f ca="1">IF(OR($A12=0,$J12=""),"-",CONCATENATE(#REF!&amp;".",IF(AND(#REF!&gt;=2,$A12&gt;=2),#REF!&amp;".",""),IF(AND(#REF!&gt;=3,$A12&gt;=3),#REF!&amp;".",""),IF(AND(#REF!&gt;=4,$A12&gt;=4),#REF!&amp;".",""),IF($A12="S",#REF!&amp;".","")))</f>
        <v>-</v>
      </c>
      <c r="B12" s="22" t="s">
        <v>8</v>
      </c>
      <c r="C12" s="5" t="s">
        <v>25</v>
      </c>
      <c r="D12" s="6" t="s">
        <v>26</v>
      </c>
      <c r="E12" s="7" t="s">
        <v>13</v>
      </c>
      <c r="F12" s="8">
        <v>906.06</v>
      </c>
      <c r="G12" s="9"/>
      <c r="H12" s="10"/>
      <c r="I12" s="8">
        <f t="shared" ca="1" si="0"/>
        <v>0</v>
      </c>
      <c r="J12" s="11">
        <f t="shared" ca="1" si="1"/>
        <v>0</v>
      </c>
    </row>
    <row r="13" spans="1:10" x14ac:dyDescent="0.25">
      <c r="A13" s="25" t="str">
        <f ca="1">IF(OR($A13=0,$J13=""),"-",CONCATENATE(#REF!&amp;".",IF(AND(#REF!&gt;=2,$A13&gt;=2),#REF!&amp;".",""),IF(AND(#REF!&gt;=3,$A13&gt;=3),#REF!&amp;".",""),IF(AND(#REF!&gt;=4,$A13&gt;=4),#REF!&amp;".",""),IF($A13="S",#REF!&amp;".","")))</f>
        <v>1.3.</v>
      </c>
      <c r="B13" s="26"/>
      <c r="C13" s="27"/>
      <c r="D13" s="28" t="s">
        <v>27</v>
      </c>
      <c r="E13" s="29"/>
      <c r="F13" s="30"/>
      <c r="G13" s="31"/>
      <c r="H13" s="32"/>
      <c r="I13" s="30"/>
      <c r="J13" s="33"/>
    </row>
    <row r="14" spans="1:10" x14ac:dyDescent="0.25">
      <c r="A14" s="25" t="str">
        <f ca="1">IF(OR($A14=0,$J14=""),"-",CONCATENATE(#REF!&amp;".",IF(AND(#REF!&gt;=2,$A14&gt;=2),#REF!&amp;".",""),IF(AND(#REF!&gt;=3,$A14&gt;=3),#REF!&amp;".",""),IF(AND(#REF!&gt;=4,$A14&gt;=4),#REF!&amp;".",""),IF($A14="S",#REF!&amp;".","")))</f>
        <v>1.3.1.</v>
      </c>
      <c r="B14" s="26"/>
      <c r="C14" s="27"/>
      <c r="D14" s="28" t="s">
        <v>28</v>
      </c>
      <c r="E14" s="29"/>
      <c r="F14" s="30"/>
      <c r="G14" s="31"/>
      <c r="H14" s="32"/>
      <c r="I14" s="30"/>
      <c r="J14" s="33"/>
    </row>
    <row r="15" spans="1:10" ht="25.5" x14ac:dyDescent="0.25">
      <c r="A15" s="4" t="str">
        <f ca="1">IF(OR($A15=0,$J15=""),"-",CONCATENATE(#REF!&amp;".",IF(AND(#REF!&gt;=2,$A15&gt;=2),#REF!&amp;".",""),IF(AND(#REF!&gt;=3,$A15&gt;=3),#REF!&amp;".",""),IF(AND(#REF!&gt;=4,$A15&gt;=4),#REF!&amp;".",""),IF($A15="S",#REF!&amp;".","")))</f>
        <v>-</v>
      </c>
      <c r="B15" s="22" t="s">
        <v>8</v>
      </c>
      <c r="C15" s="5" t="s">
        <v>29</v>
      </c>
      <c r="D15" s="6" t="s">
        <v>30</v>
      </c>
      <c r="E15" s="7" t="s">
        <v>31</v>
      </c>
      <c r="F15" s="8">
        <v>634.24</v>
      </c>
      <c r="G15" s="9"/>
      <c r="H15" s="10"/>
      <c r="I15" s="8">
        <f t="shared" ca="1" si="0"/>
        <v>0</v>
      </c>
      <c r="J15" s="11">
        <f t="shared" ca="1" si="1"/>
        <v>0</v>
      </c>
    </row>
    <row r="16" spans="1:10" ht="25.5" x14ac:dyDescent="0.25">
      <c r="A16" s="4" t="str">
        <f ca="1">IF(OR($A16=0,$J16=""),"-",CONCATENATE(#REF!&amp;".",IF(AND(#REF!&gt;=2,$A16&gt;=2),#REF!&amp;".",""),IF(AND(#REF!&gt;=3,$A16&gt;=3),#REF!&amp;".",""),IF(AND(#REF!&gt;=4,$A16&gt;=4),#REF!&amp;".",""),IF($A16="S",#REF!&amp;".","")))</f>
        <v>-</v>
      </c>
      <c r="B16" s="22" t="s">
        <v>8</v>
      </c>
      <c r="C16" s="5" t="s">
        <v>32</v>
      </c>
      <c r="D16" s="6" t="s">
        <v>33</v>
      </c>
      <c r="E16" s="7" t="s">
        <v>34</v>
      </c>
      <c r="F16" s="8">
        <v>5479.85</v>
      </c>
      <c r="G16" s="9"/>
      <c r="H16" s="10"/>
      <c r="I16" s="8">
        <f t="shared" ca="1" si="0"/>
        <v>0</v>
      </c>
      <c r="J16" s="11">
        <f t="shared" ca="1" si="1"/>
        <v>0</v>
      </c>
    </row>
    <row r="17" spans="1:10" x14ac:dyDescent="0.25">
      <c r="A17" s="25" t="str">
        <f ca="1">IF(OR($A17=0,$J17=""),"-",CONCATENATE(#REF!&amp;".",IF(AND(#REF!&gt;=2,$A17&gt;=2),#REF!&amp;".",""),IF(AND(#REF!&gt;=3,$A17&gt;=3),#REF!&amp;".",""),IF(AND(#REF!&gt;=4,$A17&gt;=4),#REF!&amp;".",""),IF($A17="S",#REF!&amp;".","")))</f>
        <v>1.3.2.</v>
      </c>
      <c r="B17" s="26" t="s">
        <v>8</v>
      </c>
      <c r="C17" s="27"/>
      <c r="D17" s="28" t="s">
        <v>35</v>
      </c>
      <c r="E17" s="29"/>
      <c r="F17" s="30"/>
      <c r="G17" s="31"/>
      <c r="H17" s="32"/>
      <c r="I17" s="30"/>
      <c r="J17" s="33"/>
    </row>
    <row r="18" spans="1:10" x14ac:dyDescent="0.25">
      <c r="A18" s="4" t="str">
        <f ca="1">IF(OR($A18=0,$J18=""),"-",CONCATENATE(#REF!&amp;".",IF(AND(#REF!&gt;=2,$A18&gt;=2),#REF!&amp;".",""),IF(AND(#REF!&gt;=3,$A18&gt;=3),#REF!&amp;".",""),IF(AND(#REF!&gt;=4,$A18&gt;=4),#REF!&amp;".",""),IF($A18="S",#REF!&amp;".","")))</f>
        <v>-</v>
      </c>
      <c r="B18" s="22" t="s">
        <v>15</v>
      </c>
      <c r="C18" s="5" t="s">
        <v>36</v>
      </c>
      <c r="D18" s="6" t="s">
        <v>37</v>
      </c>
      <c r="E18" s="7" t="s">
        <v>38</v>
      </c>
      <c r="F18" s="8">
        <v>271.82</v>
      </c>
      <c r="G18" s="9"/>
      <c r="H18" s="10"/>
      <c r="I18" s="8">
        <f t="shared" ca="1" si="0"/>
        <v>0</v>
      </c>
      <c r="J18" s="11">
        <f t="shared" ca="1" si="1"/>
        <v>0</v>
      </c>
    </row>
    <row r="19" spans="1:10" ht="25.5" x14ac:dyDescent="0.25">
      <c r="A19" s="4" t="str">
        <f ca="1">IF(OR($A19=0,$J19=""),"-",CONCATENATE(#REF!&amp;".",IF(AND(#REF!&gt;=2,$A19&gt;=2),#REF!&amp;".",""),IF(AND(#REF!&gt;=3,$A19&gt;=3),#REF!&amp;".",""),IF(AND(#REF!&gt;=4,$A19&gt;=4),#REF!&amp;".",""),IF($A19="S",#REF!&amp;".","")))</f>
        <v>-</v>
      </c>
      <c r="B19" s="22" t="s">
        <v>8</v>
      </c>
      <c r="C19" s="5" t="s">
        <v>32</v>
      </c>
      <c r="D19" s="6" t="s">
        <v>33</v>
      </c>
      <c r="E19" s="7" t="s">
        <v>34</v>
      </c>
      <c r="F19" s="8">
        <v>6458.4</v>
      </c>
      <c r="G19" s="9"/>
      <c r="H19" s="10"/>
      <c r="I19" s="8">
        <f t="shared" ca="1" si="0"/>
        <v>0</v>
      </c>
      <c r="J19" s="11">
        <f t="shared" ca="1" si="1"/>
        <v>0</v>
      </c>
    </row>
    <row r="20" spans="1:10" ht="25.5" x14ac:dyDescent="0.25">
      <c r="A20" s="4" t="str">
        <f ca="1">IF(OR($A20=0,$J20=""),"-",CONCATENATE(#REF!&amp;".",IF(AND(#REF!&gt;=2,$A20&gt;=2),#REF!&amp;".",""),IF(AND(#REF!&gt;=3,$A20&gt;=3),#REF!&amp;".",""),IF(AND(#REF!&gt;=4,$A20&gt;=4),#REF!&amp;".",""),IF($A20="S",#REF!&amp;".","")))</f>
        <v>-</v>
      </c>
      <c r="B20" s="22" t="s">
        <v>8</v>
      </c>
      <c r="C20" s="5" t="s">
        <v>39</v>
      </c>
      <c r="D20" s="6" t="s">
        <v>40</v>
      </c>
      <c r="E20" s="7" t="s">
        <v>31</v>
      </c>
      <c r="F20" s="8">
        <v>271.82</v>
      </c>
      <c r="G20" s="9"/>
      <c r="H20" s="10"/>
      <c r="I20" s="8">
        <f t="shared" ca="1" si="0"/>
        <v>0</v>
      </c>
      <c r="J20" s="11">
        <f t="shared" ca="1" si="1"/>
        <v>0</v>
      </c>
    </row>
    <row r="21" spans="1:10" ht="25.5" x14ac:dyDescent="0.25">
      <c r="A21" s="4" t="str">
        <f ca="1">IF(OR($A21=0,$J21=""),"-",CONCATENATE(#REF!&amp;".",IF(AND(#REF!&gt;=2,$A21&gt;=2),#REF!&amp;".",""),IF(AND(#REF!&gt;=3,$A21&gt;=3),#REF!&amp;".",""),IF(AND(#REF!&gt;=4,$A21&gt;=4),#REF!&amp;".",""),IF($A21="S",#REF!&amp;".","")))</f>
        <v>-</v>
      </c>
      <c r="B21" s="22" t="s">
        <v>8</v>
      </c>
      <c r="C21" s="5" t="s">
        <v>41</v>
      </c>
      <c r="D21" s="6" t="s">
        <v>42</v>
      </c>
      <c r="E21" s="7" t="s">
        <v>31</v>
      </c>
      <c r="F21" s="8">
        <v>181.21</v>
      </c>
      <c r="G21" s="9"/>
      <c r="H21" s="10"/>
      <c r="I21" s="8">
        <f t="shared" ca="1" si="0"/>
        <v>0</v>
      </c>
      <c r="J21" s="11">
        <f t="shared" ca="1" si="1"/>
        <v>0</v>
      </c>
    </row>
    <row r="22" spans="1:10" x14ac:dyDescent="0.25">
      <c r="A22" s="4" t="str">
        <f ca="1">IF(OR($A22=0,$J22=""),"-",CONCATENATE(#REF!&amp;".",IF(AND(#REF!&gt;=2,$A22&gt;=2),#REF!&amp;".",""),IF(AND(#REF!&gt;=3,$A22&gt;=3),#REF!&amp;".",""),IF(AND(#REF!&gt;=4,$A22&gt;=4),#REF!&amp;".",""),IF($A22="S",#REF!&amp;".","")))</f>
        <v>-</v>
      </c>
      <c r="B22" s="22" t="s">
        <v>8</v>
      </c>
      <c r="C22" s="5" t="s">
        <v>43</v>
      </c>
      <c r="D22" s="6" t="s">
        <v>44</v>
      </c>
      <c r="E22" s="7" t="s">
        <v>34</v>
      </c>
      <c r="F22" s="8">
        <v>4814.4399999999996</v>
      </c>
      <c r="G22" s="9"/>
      <c r="H22" s="10"/>
      <c r="I22" s="8">
        <f t="shared" ca="1" si="0"/>
        <v>0</v>
      </c>
      <c r="J22" s="11">
        <f t="shared" ca="1" si="1"/>
        <v>0</v>
      </c>
    </row>
    <row r="23" spans="1:10" x14ac:dyDescent="0.25">
      <c r="A23" s="25" t="str">
        <f ca="1">IF(OR($A23=0,$J23=""),"-",CONCATENATE(#REF!&amp;".",IF(AND(#REF!&gt;=2,$A23&gt;=2),#REF!&amp;".",""),IF(AND(#REF!&gt;=3,$A23&gt;=3),#REF!&amp;".",""),IF(AND(#REF!&gt;=4,$A23&gt;=4),#REF!&amp;".",""),IF($A23="S",#REF!&amp;".","")))</f>
        <v>1.3.3.</v>
      </c>
      <c r="B23" s="26"/>
      <c r="C23" s="27"/>
      <c r="D23" s="28" t="s">
        <v>45</v>
      </c>
      <c r="E23" s="29"/>
      <c r="F23" s="30"/>
      <c r="G23" s="31"/>
      <c r="H23" s="32"/>
      <c r="I23" s="30"/>
      <c r="J23" s="33"/>
    </row>
    <row r="24" spans="1:10" ht="51" x14ac:dyDescent="0.25">
      <c r="A24" s="4" t="str">
        <f ca="1">IF(OR($A24=0,$J24=""),"-",CONCATENATE(#REF!&amp;".",IF(AND(#REF!&gt;=2,$A24&gt;=2),#REF!&amp;".",""),IF(AND(#REF!&gt;=3,$A24&gt;=3),#REF!&amp;".",""),IF(AND(#REF!&gt;=4,$A24&gt;=4),#REF!&amp;".",""),IF($A24="S",#REF!&amp;".","")))</f>
        <v>-</v>
      </c>
      <c r="B24" s="22" t="s">
        <v>8</v>
      </c>
      <c r="C24" s="5" t="s">
        <v>46</v>
      </c>
      <c r="D24" s="6" t="s">
        <v>47</v>
      </c>
      <c r="E24" s="7" t="s">
        <v>48</v>
      </c>
      <c r="F24" s="8">
        <v>316.27</v>
      </c>
      <c r="G24" s="9"/>
      <c r="H24" s="10"/>
      <c r="I24" s="8">
        <f t="shared" ca="1" si="0"/>
        <v>0</v>
      </c>
      <c r="J24" s="11">
        <f t="shared" ca="1" si="1"/>
        <v>0</v>
      </c>
    </row>
    <row r="25" spans="1:10" x14ac:dyDescent="0.25">
      <c r="A25" s="25" t="str">
        <f ca="1">IF(OR($A25=0,$J25=""),"-",CONCATENATE(#REF!&amp;".",IF(AND(#REF!&gt;=2,$A25&gt;=2),#REF!&amp;".",""),IF(AND(#REF!&gt;=3,$A25&gt;=3),#REF!&amp;".",""),IF(AND(#REF!&gt;=4,$A25&gt;=4),#REF!&amp;".",""),IF($A25="S",#REF!&amp;".","")))</f>
        <v>1.3.4.</v>
      </c>
      <c r="B25" s="26"/>
      <c r="C25" s="27"/>
      <c r="D25" s="28" t="s">
        <v>49</v>
      </c>
      <c r="E25" s="29"/>
      <c r="F25" s="30"/>
      <c r="G25" s="31"/>
      <c r="H25" s="32"/>
      <c r="I25" s="30"/>
      <c r="J25" s="33"/>
    </row>
    <row r="26" spans="1:10" ht="25.5" x14ac:dyDescent="0.25">
      <c r="A26" s="4" t="str">
        <f ca="1">IF(OR($A26=0,$J26=""),"-",CONCATENATE(#REF!&amp;".",IF(AND(#REF!&gt;=2,$A26&gt;=2),#REF!&amp;".",""),IF(AND(#REF!&gt;=3,$A26&gt;=3),#REF!&amp;".",""),IF(AND(#REF!&gt;=4,$A26&gt;=4),#REF!&amp;".",""),IF($A26="S",#REF!&amp;".","")))</f>
        <v>-</v>
      </c>
      <c r="B26" s="22" t="s">
        <v>8</v>
      </c>
      <c r="C26" s="5" t="s">
        <v>50</v>
      </c>
      <c r="D26" s="6" t="s">
        <v>51</v>
      </c>
      <c r="E26" s="7" t="s">
        <v>13</v>
      </c>
      <c r="F26" s="8">
        <v>56</v>
      </c>
      <c r="G26" s="9"/>
      <c r="H26" s="10"/>
      <c r="I26" s="8">
        <f t="shared" ca="1" si="0"/>
        <v>0</v>
      </c>
      <c r="J26" s="11">
        <f t="shared" ca="1" si="1"/>
        <v>0</v>
      </c>
    </row>
    <row r="27" spans="1:10" x14ac:dyDescent="0.25">
      <c r="A27" s="4" t="str">
        <f ca="1">IF(OR($A27=0,$J27=""),"-",CONCATENATE(#REF!&amp;".",IF(AND(#REF!&gt;=2,$A27&gt;=2),#REF!&amp;".",""),IF(AND(#REF!&gt;=3,$A27&gt;=3),#REF!&amp;".",""),IF(AND(#REF!&gt;=4,$A27&gt;=4),#REF!&amp;".",""),IF($A27="S",#REF!&amp;".","")))</f>
        <v>-</v>
      </c>
      <c r="B27" s="22" t="s">
        <v>8</v>
      </c>
      <c r="C27" s="5" t="s">
        <v>52</v>
      </c>
      <c r="D27" s="6" t="s">
        <v>53</v>
      </c>
      <c r="E27" s="7" t="s">
        <v>13</v>
      </c>
      <c r="F27" s="8">
        <v>906.06</v>
      </c>
      <c r="G27" s="9"/>
      <c r="H27" s="10"/>
      <c r="I27" s="8">
        <f t="shared" ca="1" si="0"/>
        <v>0</v>
      </c>
      <c r="J27" s="11">
        <f t="shared" ca="1" si="1"/>
        <v>0</v>
      </c>
    </row>
    <row r="28" spans="1:10" ht="38.25" x14ac:dyDescent="0.25">
      <c r="A28" s="4" t="str">
        <f ca="1">IF(OR($A28=0,$J28=""),"-",CONCATENATE(#REF!&amp;".",IF(AND(#REF!&gt;=2,$A28&gt;=2),#REF!&amp;".",""),IF(AND(#REF!&gt;=3,$A28&gt;=3),#REF!&amp;".",""),IF(AND(#REF!&gt;=4,$A28&gt;=4),#REF!&amp;".",""),IF($A28="S",#REF!&amp;".","")))</f>
        <v>-</v>
      </c>
      <c r="B28" s="22" t="s">
        <v>8</v>
      </c>
      <c r="C28" s="5" t="s">
        <v>54</v>
      </c>
      <c r="D28" s="6" t="s">
        <v>55</v>
      </c>
      <c r="E28" s="7" t="s">
        <v>56</v>
      </c>
      <c r="F28" s="8">
        <v>327.45</v>
      </c>
      <c r="G28" s="9"/>
      <c r="H28" s="10"/>
      <c r="I28" s="8">
        <f t="shared" ca="1" si="0"/>
        <v>0</v>
      </c>
      <c r="J28" s="11">
        <f t="shared" ca="1" si="1"/>
        <v>0</v>
      </c>
    </row>
    <row r="29" spans="1:10" x14ac:dyDescent="0.25">
      <c r="A29" s="4" t="str">
        <f ca="1">IF(OR($A29=0,$J29=""),"-",CONCATENATE(#REF!&amp;".",IF(AND(#REF!&gt;=2,$A29&gt;=2),#REF!&amp;".",""),IF(AND(#REF!&gt;=3,$A29&gt;=3),#REF!&amp;".",""),IF(AND(#REF!&gt;=4,$A29&gt;=4),#REF!&amp;".",""),IF($A29="S",#REF!&amp;".","")))</f>
        <v>-</v>
      </c>
      <c r="B29" s="22" t="s">
        <v>8</v>
      </c>
      <c r="C29" s="5" t="s">
        <v>57</v>
      </c>
      <c r="D29" s="6" t="s">
        <v>58</v>
      </c>
      <c r="E29" s="7" t="s">
        <v>13</v>
      </c>
      <c r="F29" s="8">
        <v>906.06</v>
      </c>
      <c r="G29" s="9"/>
      <c r="H29" s="10"/>
      <c r="I29" s="8">
        <f t="shared" ca="1" si="0"/>
        <v>0</v>
      </c>
      <c r="J29" s="11">
        <f t="shared" ca="1" si="1"/>
        <v>0</v>
      </c>
    </row>
    <row r="30" spans="1:10" ht="38.25" x14ac:dyDescent="0.25">
      <c r="A30" s="4" t="str">
        <f ca="1">IF(OR($A30=0,$J30=""),"-",CONCATENATE(#REF!&amp;".",IF(AND(#REF!&gt;=2,$A30&gt;=2),#REF!&amp;".",""),IF(AND(#REF!&gt;=3,$A30&gt;=3),#REF!&amp;".",""),IF(AND(#REF!&gt;=4,$A30&gt;=4),#REF!&amp;".",""),IF($A30="S",#REF!&amp;".","")))</f>
        <v>-</v>
      </c>
      <c r="B30" s="22" t="s">
        <v>8</v>
      </c>
      <c r="C30" s="5" t="s">
        <v>54</v>
      </c>
      <c r="D30" s="6" t="s">
        <v>55</v>
      </c>
      <c r="E30" s="7" t="s">
        <v>56</v>
      </c>
      <c r="F30" s="8">
        <v>100.75</v>
      </c>
      <c r="G30" s="9"/>
      <c r="H30" s="10"/>
      <c r="I30" s="8">
        <f t="shared" ca="1" si="0"/>
        <v>0</v>
      </c>
      <c r="J30" s="11">
        <f t="shared" ca="1" si="1"/>
        <v>0</v>
      </c>
    </row>
    <row r="31" spans="1:10" ht="25.5" x14ac:dyDescent="0.25">
      <c r="A31" s="4" t="str">
        <f ca="1">IF(OR($A31=0,$J31=""),"-",CONCATENATE(#REF!&amp;".",IF(AND(#REF!&gt;=2,$A31&gt;=2),#REF!&amp;".",""),IF(AND(#REF!&gt;=3,$A31&gt;=3),#REF!&amp;".",""),IF(AND(#REF!&gt;=4,$A31&gt;=4),#REF!&amp;".",""),IF($A31="S",#REF!&amp;".","")))</f>
        <v>-</v>
      </c>
      <c r="B31" s="22" t="s">
        <v>15</v>
      </c>
      <c r="C31" s="5" t="s">
        <v>59</v>
      </c>
      <c r="D31" s="6" t="s">
        <v>60</v>
      </c>
      <c r="E31" s="7" t="s">
        <v>38</v>
      </c>
      <c r="F31" s="8">
        <v>45.3</v>
      </c>
      <c r="G31" s="9"/>
      <c r="H31" s="10"/>
      <c r="I31" s="8">
        <f t="shared" ca="1" si="0"/>
        <v>0</v>
      </c>
      <c r="J31" s="11">
        <f t="shared" ca="1" si="1"/>
        <v>0</v>
      </c>
    </row>
    <row r="32" spans="1:10" ht="38.25" x14ac:dyDescent="0.25">
      <c r="A32" s="4" t="str">
        <f ca="1">IF(OR($A32=0,$J32=""),"-",CONCATENATE(#REF!&amp;".",IF(AND(#REF!&gt;=2,$A32&gt;=2),#REF!&amp;".",""),IF(AND(#REF!&gt;=3,$A32&gt;=3),#REF!&amp;".",""),IF(AND(#REF!&gt;=4,$A32&gt;=4),#REF!&amp;".",""),IF($A32="S",#REF!&amp;".","")))</f>
        <v>-</v>
      </c>
      <c r="B32" s="22" t="s">
        <v>8</v>
      </c>
      <c r="C32" s="5" t="s">
        <v>54</v>
      </c>
      <c r="D32" s="6" t="s">
        <v>55</v>
      </c>
      <c r="E32" s="7" t="s">
        <v>56</v>
      </c>
      <c r="F32" s="8">
        <v>1813.57</v>
      </c>
      <c r="G32" s="9"/>
      <c r="H32" s="10"/>
      <c r="I32" s="8">
        <f t="shared" ca="1" si="0"/>
        <v>0</v>
      </c>
      <c r="J32" s="11">
        <f t="shared" ca="1" si="1"/>
        <v>0</v>
      </c>
    </row>
    <row r="33" spans="1:10" ht="38.25" x14ac:dyDescent="0.25">
      <c r="A33" s="4" t="str">
        <f ca="1">IF(OR($A33=0,$J33=""),"-",CONCATENATE(#REF!&amp;".",IF(AND(#REF!&gt;=2,$A33&gt;=2),#REF!&amp;".",""),IF(AND(#REF!&gt;=3,$A33&gt;=3),#REF!&amp;".",""),IF(AND(#REF!&gt;=4,$A33&gt;=4),#REF!&amp;".",""),IF($A33="S",#REF!&amp;".","")))</f>
        <v>-</v>
      </c>
      <c r="B33" s="22" t="s">
        <v>8</v>
      </c>
      <c r="C33" s="5" t="s">
        <v>61</v>
      </c>
      <c r="D33" s="6" t="s">
        <v>62</v>
      </c>
      <c r="E33" s="7" t="s">
        <v>56</v>
      </c>
      <c r="F33" s="8">
        <v>2348.5100000000002</v>
      </c>
      <c r="G33" s="9"/>
      <c r="H33" s="10"/>
      <c r="I33" s="8">
        <f t="shared" ca="1" si="0"/>
        <v>0</v>
      </c>
      <c r="J33" s="11">
        <f t="shared" ca="1" si="1"/>
        <v>0</v>
      </c>
    </row>
    <row r="34" spans="1:10" x14ac:dyDescent="0.25">
      <c r="A34" s="25" t="str">
        <f ca="1">IF(OR($A34=0,$J34=""),"-",CONCATENATE(#REF!&amp;".",IF(AND(#REF!&gt;=2,$A34&gt;=2),#REF!&amp;".",""),IF(AND(#REF!&gt;=3,$A34&gt;=3),#REF!&amp;".",""),IF(AND(#REF!&gt;=4,$A34&gt;=4),#REF!&amp;".",""),IF($A34="S",#REF!&amp;".","")))</f>
        <v>1.4.</v>
      </c>
      <c r="B34" s="26"/>
      <c r="C34" s="27"/>
      <c r="D34" s="28" t="s">
        <v>63</v>
      </c>
      <c r="E34" s="29"/>
      <c r="F34" s="30"/>
      <c r="G34" s="31"/>
      <c r="H34" s="32"/>
      <c r="I34" s="30"/>
      <c r="J34" s="33"/>
    </row>
    <row r="35" spans="1:10" ht="51" x14ac:dyDescent="0.25">
      <c r="A35" s="4" t="str">
        <f ca="1">IF(OR($A35=0,$J35=""),"-",CONCATENATE(#REF!&amp;".",IF(AND(#REF!&gt;=2,$A35&gt;=2),#REF!&amp;".",""),IF(AND(#REF!&gt;=3,$A35&gt;=3),#REF!&amp;".",""),IF(AND(#REF!&gt;=4,$A35&gt;=4),#REF!&amp;".",""),IF($A35="S",#REF!&amp;".","")))</f>
        <v>-</v>
      </c>
      <c r="B35" s="22" t="s">
        <v>8</v>
      </c>
      <c r="C35" s="5" t="s">
        <v>64</v>
      </c>
      <c r="D35" s="6" t="s">
        <v>65</v>
      </c>
      <c r="E35" s="7" t="s">
        <v>18</v>
      </c>
      <c r="F35" s="8">
        <v>10</v>
      </c>
      <c r="G35" s="9"/>
      <c r="H35" s="10"/>
      <c r="I35" s="8">
        <f t="shared" ca="1" si="0"/>
        <v>0</v>
      </c>
      <c r="J35" s="11">
        <f t="shared" ca="1" si="1"/>
        <v>0</v>
      </c>
    </row>
    <row r="36" spans="1:10" x14ac:dyDescent="0.25">
      <c r="A36" s="25" t="str">
        <f ca="1">IF(OR($A36=0,$J36=""),"-",CONCATENATE(#REF!&amp;".",IF(AND(#REF!&gt;=2,$A36&gt;=2),#REF!&amp;".",""),IF(AND(#REF!&gt;=3,$A36&gt;=3),#REF!&amp;".",""),IF(AND(#REF!&gt;=4,$A36&gt;=4),#REF!&amp;".",""),IF($A36="S",#REF!&amp;".","")))</f>
        <v>1.5.</v>
      </c>
      <c r="B36" s="26"/>
      <c r="C36" s="27"/>
      <c r="D36" s="28" t="s">
        <v>66</v>
      </c>
      <c r="E36" s="29"/>
      <c r="F36" s="30"/>
      <c r="G36" s="31"/>
      <c r="H36" s="32"/>
      <c r="I36" s="30"/>
      <c r="J36" s="33"/>
    </row>
    <row r="37" spans="1:10" x14ac:dyDescent="0.25">
      <c r="A37" s="25" t="str">
        <f ca="1">IF(OR($A37=0,$J37=""),"-",CONCATENATE(#REF!&amp;".",IF(AND(#REF!&gt;=2,$A37&gt;=2),#REF!&amp;".",""),IF(AND(#REF!&gt;=3,$A37&gt;=3),#REF!&amp;".",""),IF(AND(#REF!&gt;=4,$A37&gt;=4),#REF!&amp;".",""),IF($A37="S",#REF!&amp;".","")))</f>
        <v>1.5.1.</v>
      </c>
      <c r="B37" s="26"/>
      <c r="C37" s="27"/>
      <c r="D37" s="28" t="s">
        <v>67</v>
      </c>
      <c r="E37" s="29"/>
      <c r="F37" s="30"/>
      <c r="G37" s="31"/>
      <c r="H37" s="32"/>
      <c r="I37" s="30"/>
      <c r="J37" s="33"/>
    </row>
    <row r="38" spans="1:10" ht="25.5" x14ac:dyDescent="0.25">
      <c r="A38" s="4" t="str">
        <f ca="1">IF(OR($A38=0,$J38=""),"-",CONCATENATE(#REF!&amp;".",IF(AND(#REF!&gt;=2,$A38&gt;=2),#REF!&amp;".",""),IF(AND(#REF!&gt;=3,$A38&gt;=3),#REF!&amp;".",""),IF(AND(#REF!&gt;=4,$A38&gt;=4),#REF!&amp;".",""),IF($A38="S",#REF!&amp;".","")))</f>
        <v>-</v>
      </c>
      <c r="B38" s="22" t="s">
        <v>8</v>
      </c>
      <c r="C38" s="5" t="s">
        <v>68</v>
      </c>
      <c r="D38" s="6" t="s">
        <v>69</v>
      </c>
      <c r="E38" s="7" t="s">
        <v>48</v>
      </c>
      <c r="F38" s="8">
        <v>135.80000000000001</v>
      </c>
      <c r="G38" s="9"/>
      <c r="H38" s="10"/>
      <c r="I38" s="8">
        <f t="shared" ca="1" si="0"/>
        <v>0</v>
      </c>
      <c r="J38" s="11">
        <f t="shared" ca="1" si="1"/>
        <v>0</v>
      </c>
    </row>
    <row r="39" spans="1:10" ht="63.75" x14ac:dyDescent="0.25">
      <c r="A39" s="4" t="str">
        <f ca="1">IF(OR($A39=0,$J39=""),"-",CONCATENATE(#REF!&amp;".",IF(AND(#REF!&gt;=2,$A39&gt;=2),#REF!&amp;".",""),IF(AND(#REF!&gt;=3,$A39&gt;=3),#REF!&amp;".",""),IF(AND(#REF!&gt;=4,$A39&gt;=4),#REF!&amp;".",""),IF($A39="S",#REF!&amp;".","")))</f>
        <v>-</v>
      </c>
      <c r="B39" s="22" t="s">
        <v>8</v>
      </c>
      <c r="C39" s="5" t="s">
        <v>70</v>
      </c>
      <c r="D39" s="6" t="s">
        <v>71</v>
      </c>
      <c r="E39" s="7" t="s">
        <v>31</v>
      </c>
      <c r="F39" s="8">
        <v>257.33</v>
      </c>
      <c r="G39" s="9"/>
      <c r="H39" s="10"/>
      <c r="I39" s="8">
        <f t="shared" ca="1" si="0"/>
        <v>0</v>
      </c>
      <c r="J39" s="11">
        <f t="shared" ca="1" si="1"/>
        <v>0</v>
      </c>
    </row>
    <row r="40" spans="1:10" ht="25.5" x14ac:dyDescent="0.25">
      <c r="A40" s="4" t="str">
        <f ca="1">IF(OR($A40=0,$J40=""),"-",CONCATENATE(#REF!&amp;".",IF(AND(#REF!&gt;=2,$A40&gt;=2),#REF!&amp;".",""),IF(AND(#REF!&gt;=3,$A40&gt;=3),#REF!&amp;".",""),IF(AND(#REF!&gt;=4,$A40&gt;=4),#REF!&amp;".",""),IF($A40="S",#REF!&amp;".","")))</f>
        <v>-</v>
      </c>
      <c r="B40" s="22" t="s">
        <v>8</v>
      </c>
      <c r="C40" s="5" t="s">
        <v>32</v>
      </c>
      <c r="D40" s="6" t="s">
        <v>33</v>
      </c>
      <c r="E40" s="7" t="s">
        <v>34</v>
      </c>
      <c r="F40" s="8">
        <v>430.58</v>
      </c>
      <c r="G40" s="9"/>
      <c r="H40" s="10"/>
      <c r="I40" s="8">
        <f t="shared" ca="1" si="0"/>
        <v>0</v>
      </c>
      <c r="J40" s="11">
        <f t="shared" ca="1" si="1"/>
        <v>0</v>
      </c>
    </row>
    <row r="41" spans="1:10" x14ac:dyDescent="0.25">
      <c r="A41" s="25" t="str">
        <f ca="1">IF(OR($A41=0,$J41=""),"-",CONCATENATE(#REF!&amp;".",IF(AND(#REF!&gt;=2,$A41&gt;=2),#REF!&amp;".",""),IF(AND(#REF!&gt;=3,$A41&gt;=3),#REF!&amp;".",""),IF(AND(#REF!&gt;=4,$A41&gt;=4),#REF!&amp;".",""),IF($A41="S",#REF!&amp;".","")))</f>
        <v>1.5.2.</v>
      </c>
      <c r="B41" s="26"/>
      <c r="C41" s="27"/>
      <c r="D41" s="28" t="s">
        <v>72</v>
      </c>
      <c r="E41" s="29"/>
      <c r="F41" s="30"/>
      <c r="G41" s="31"/>
      <c r="H41" s="32"/>
      <c r="I41" s="30"/>
      <c r="J41" s="33"/>
    </row>
    <row r="42" spans="1:10" ht="51" x14ac:dyDescent="0.25">
      <c r="A42" s="4" t="str">
        <f ca="1">IF(OR($A42=0,$J42=""),"-",CONCATENATE(#REF!&amp;".",IF(AND(#REF!&gt;=2,$A42&gt;=2),#REF!&amp;".",""),IF(AND(#REF!&gt;=3,$A42&gt;=3),#REF!&amp;".",""),IF(AND(#REF!&gt;=4,$A42&gt;=4),#REF!&amp;".",""),IF($A42="S",#REF!&amp;".","")))</f>
        <v>-</v>
      </c>
      <c r="B42" s="22" t="s">
        <v>8</v>
      </c>
      <c r="C42" s="5" t="s">
        <v>73</v>
      </c>
      <c r="D42" s="6" t="s">
        <v>74</v>
      </c>
      <c r="E42" s="7" t="s">
        <v>48</v>
      </c>
      <c r="F42" s="8">
        <v>135.80000000000001</v>
      </c>
      <c r="G42" s="9"/>
      <c r="H42" s="10"/>
      <c r="I42" s="8">
        <f t="shared" ca="1" si="0"/>
        <v>0</v>
      </c>
      <c r="J42" s="11">
        <f t="shared" ca="1" si="1"/>
        <v>0</v>
      </c>
    </row>
    <row r="43" spans="1:10" ht="38.25" x14ac:dyDescent="0.25">
      <c r="A43" s="4" t="str">
        <f ca="1">IF(OR($A43=0,$J43=""),"-",CONCATENATE(#REF!&amp;".",IF(AND(#REF!&gt;=2,$A43&gt;=2),#REF!&amp;".",""),IF(AND(#REF!&gt;=3,$A43&gt;=3),#REF!&amp;".",""),IF(AND(#REF!&gt;=4,$A43&gt;=4),#REF!&amp;".",""),IF($A43="S",#REF!&amp;".","")))</f>
        <v>-</v>
      </c>
      <c r="B43" s="22" t="s">
        <v>8</v>
      </c>
      <c r="C43" s="5" t="s">
        <v>75</v>
      </c>
      <c r="D43" s="6" t="s">
        <v>76</v>
      </c>
      <c r="E43" s="7" t="s">
        <v>13</v>
      </c>
      <c r="F43" s="8">
        <v>133.94</v>
      </c>
      <c r="G43" s="9"/>
      <c r="H43" s="10"/>
      <c r="I43" s="8">
        <f t="shared" ca="1" si="0"/>
        <v>0</v>
      </c>
      <c r="J43" s="11">
        <f t="shared" ca="1" si="1"/>
        <v>0</v>
      </c>
    </row>
    <row r="44" spans="1:10" x14ac:dyDescent="0.25">
      <c r="A44" s="25" t="str">
        <f ca="1">IF(OR($A44=0,$J44=""),"-",CONCATENATE(#REF!&amp;".",IF(AND(#REF!&gt;=2,$A44&gt;=2),#REF!&amp;".",""),IF(AND(#REF!&gt;=3,$A44&gt;=3),#REF!&amp;".",""),IF(AND(#REF!&gt;=4,$A44&gt;=4),#REF!&amp;".",""),IF($A44="S",#REF!&amp;".","")))</f>
        <v>1.5.3.</v>
      </c>
      <c r="B44" s="26"/>
      <c r="C44" s="27"/>
      <c r="D44" s="28" t="s">
        <v>77</v>
      </c>
      <c r="E44" s="29"/>
      <c r="F44" s="30"/>
      <c r="G44" s="31"/>
      <c r="H44" s="32"/>
      <c r="I44" s="30"/>
      <c r="J44" s="33"/>
    </row>
    <row r="45" spans="1:10" x14ac:dyDescent="0.25">
      <c r="A45" s="4" t="str">
        <f ca="1">IF(OR($A45=0,$J45=""),"-",CONCATENATE(#REF!&amp;".",IF(AND(#REF!&gt;=2,$A45&gt;=2),#REF!&amp;".",""),IF(AND(#REF!&gt;=3,$A45&gt;=3),#REF!&amp;".",""),IF(AND(#REF!&gt;=4,$A45&gt;=4),#REF!&amp;".",""),IF($A45="S",#REF!&amp;".","")))</f>
        <v>-</v>
      </c>
      <c r="B45" s="22" t="s">
        <v>8</v>
      </c>
      <c r="C45" s="5" t="s">
        <v>78</v>
      </c>
      <c r="D45" s="6" t="s">
        <v>79</v>
      </c>
      <c r="E45" s="7" t="s">
        <v>13</v>
      </c>
      <c r="F45" s="8">
        <v>64</v>
      </c>
      <c r="G45" s="9"/>
      <c r="H45" s="10"/>
      <c r="I45" s="8">
        <f t="shared" ca="1" si="0"/>
        <v>0</v>
      </c>
      <c r="J45" s="11">
        <f t="shared" ca="1" si="1"/>
        <v>0</v>
      </c>
    </row>
    <row r="46" spans="1:10" x14ac:dyDescent="0.25">
      <c r="A46" s="4" t="str">
        <f ca="1">IF(OR($A46=0,$J46=""),"-",CONCATENATE(#REF!&amp;".",IF(AND(#REF!&gt;=2,$A46&gt;=2),#REF!&amp;".",""),IF(AND(#REF!&gt;=3,$A46&gt;=3),#REF!&amp;".",""),IF(AND(#REF!&gt;=4,$A46&gt;=4),#REF!&amp;".",""),IF($A46="S",#REF!&amp;".","")))</f>
        <v>-</v>
      </c>
      <c r="B46" s="22" t="s">
        <v>8</v>
      </c>
      <c r="C46" s="5" t="s">
        <v>80</v>
      </c>
      <c r="D46" s="6" t="s">
        <v>81</v>
      </c>
      <c r="E46" s="7" t="s">
        <v>31</v>
      </c>
      <c r="F46" s="8">
        <v>6.4</v>
      </c>
      <c r="G46" s="9"/>
      <c r="H46" s="10"/>
      <c r="I46" s="8">
        <f t="shared" ca="1" si="0"/>
        <v>0</v>
      </c>
      <c r="J46" s="11">
        <f t="shared" ca="1" si="1"/>
        <v>0</v>
      </c>
    </row>
    <row r="47" spans="1:10" x14ac:dyDescent="0.25">
      <c r="A47" s="4" t="str">
        <f ca="1">IF(OR($A47=0,$J47=""),"-",CONCATENATE(#REF!&amp;".",IF(AND(#REF!&gt;=2,$A47&gt;=2),#REF!&amp;".",""),IF(AND(#REF!&gt;=3,$A47&gt;=3),#REF!&amp;".",""),IF(AND(#REF!&gt;=4,$A47&gt;=4),#REF!&amp;".",""),IF($A47="S",#REF!&amp;".","")))</f>
        <v>-</v>
      </c>
      <c r="B47" s="22" t="s">
        <v>15</v>
      </c>
      <c r="C47" s="5" t="s">
        <v>82</v>
      </c>
      <c r="D47" s="6" t="s">
        <v>83</v>
      </c>
      <c r="E47" s="7" t="s">
        <v>38</v>
      </c>
      <c r="F47" s="8">
        <v>2.56</v>
      </c>
      <c r="G47" s="9"/>
      <c r="H47" s="10"/>
      <c r="I47" s="8">
        <f t="shared" ca="1" si="0"/>
        <v>0</v>
      </c>
      <c r="J47" s="11">
        <f t="shared" ca="1" si="1"/>
        <v>0</v>
      </c>
    </row>
    <row r="48" spans="1:10" x14ac:dyDescent="0.25">
      <c r="A48" s="4" t="str">
        <f ca="1">IF(OR($A48=0,$J48=""),"-",CONCATENATE(#REF!&amp;".",IF(AND(#REF!&gt;=2,$A48&gt;=2),#REF!&amp;".",""),IF(AND(#REF!&gt;=3,$A48&gt;=3),#REF!&amp;".",""),IF(AND(#REF!&gt;=4,$A48&gt;=4),#REF!&amp;".",""),IF($A48="S",#REF!&amp;".","")))</f>
        <v>-</v>
      </c>
      <c r="B48" s="22" t="s">
        <v>15</v>
      </c>
      <c r="C48" s="5" t="s">
        <v>84</v>
      </c>
      <c r="D48" s="6" t="s">
        <v>85</v>
      </c>
      <c r="E48" s="7" t="s">
        <v>38</v>
      </c>
      <c r="F48" s="8">
        <v>8.8800000000000008</v>
      </c>
      <c r="G48" s="9"/>
      <c r="H48" s="10"/>
      <c r="I48" s="8">
        <f t="shared" ca="1" si="0"/>
        <v>0</v>
      </c>
      <c r="J48" s="11">
        <f t="shared" ca="1" si="1"/>
        <v>0</v>
      </c>
    </row>
    <row r="49" spans="1:10" ht="25.5" x14ac:dyDescent="0.25">
      <c r="A49" s="4" t="str">
        <f ca="1">IF(OR($A49=0,$J49=""),"-",CONCATENATE(#REF!&amp;".",IF(AND(#REF!&gt;=2,$A49&gt;=2),#REF!&amp;".",""),IF(AND(#REF!&gt;=3,$A49&gt;=3),#REF!&amp;".",""),IF(AND(#REF!&gt;=4,$A49&gt;=4),#REF!&amp;".",""),IF($A49="S",#REF!&amp;".","")))</f>
        <v>-</v>
      </c>
      <c r="B49" s="22" t="s">
        <v>8</v>
      </c>
      <c r="C49" s="5" t="s">
        <v>86</v>
      </c>
      <c r="D49" s="6" t="s">
        <v>87</v>
      </c>
      <c r="E49" s="7" t="s">
        <v>31</v>
      </c>
      <c r="F49" s="8">
        <v>67.28</v>
      </c>
      <c r="G49" s="9"/>
      <c r="H49" s="10"/>
      <c r="I49" s="8">
        <f t="shared" ca="1" si="0"/>
        <v>0</v>
      </c>
      <c r="J49" s="11">
        <f t="shared" ca="1" si="1"/>
        <v>0</v>
      </c>
    </row>
    <row r="50" spans="1:10" ht="51" x14ac:dyDescent="0.25">
      <c r="A50" s="4" t="str">
        <f ca="1">IF(OR($A50=0,$J50=""),"-",CONCATENATE(#REF!&amp;".",IF(AND(#REF!&gt;=2,$A50&gt;=2),#REF!&amp;".",""),IF(AND(#REF!&gt;=3,$A50&gt;=3),#REF!&amp;".",""),IF(AND(#REF!&gt;=4,$A50&gt;=4),#REF!&amp;".",""),IF($A50="S",#REF!&amp;".","")))</f>
        <v>-</v>
      </c>
      <c r="B50" s="22" t="s">
        <v>8</v>
      </c>
      <c r="C50" s="5" t="s">
        <v>88</v>
      </c>
      <c r="D50" s="6" t="s">
        <v>89</v>
      </c>
      <c r="E50" s="7" t="s">
        <v>31</v>
      </c>
      <c r="F50" s="8">
        <v>129.80000000000001</v>
      </c>
      <c r="G50" s="9"/>
      <c r="H50" s="10"/>
      <c r="I50" s="8">
        <f t="shared" ca="1" si="0"/>
        <v>0</v>
      </c>
      <c r="J50" s="11">
        <f t="shared" ca="1" si="1"/>
        <v>0</v>
      </c>
    </row>
    <row r="51" spans="1:10" ht="51" x14ac:dyDescent="0.25">
      <c r="A51" s="4" t="str">
        <f ca="1">IF(OR($A51=0,$J51=""),"-",CONCATENATE(#REF!&amp;".",IF(AND(#REF!&gt;=2,$A51&gt;=2),#REF!&amp;".",""),IF(AND(#REF!&gt;=3,$A51&gt;=3),#REF!&amp;".",""),IF(AND(#REF!&gt;=4,$A51&gt;=4),#REF!&amp;".",""),IF($A51="S",#REF!&amp;".","")))</f>
        <v>-</v>
      </c>
      <c r="B51" s="22" t="s">
        <v>8</v>
      </c>
      <c r="C51" s="5" t="s">
        <v>90</v>
      </c>
      <c r="D51" s="6" t="s">
        <v>91</v>
      </c>
      <c r="E51" s="7" t="s">
        <v>31</v>
      </c>
      <c r="F51" s="8">
        <v>77.69</v>
      </c>
      <c r="G51" s="9"/>
      <c r="H51" s="10"/>
      <c r="I51" s="8">
        <f t="shared" ca="1" si="0"/>
        <v>0</v>
      </c>
      <c r="J51" s="11">
        <f t="shared" ca="1" si="1"/>
        <v>0</v>
      </c>
    </row>
    <row r="52" spans="1:10" ht="25.5" x14ac:dyDescent="0.25">
      <c r="A52" s="4" t="str">
        <f ca="1">IF(OR($A52=0,$J52=""),"-",CONCATENATE(#REF!&amp;".",IF(AND(#REF!&gt;=2,$A52&gt;=2),#REF!&amp;".",""),IF(AND(#REF!&gt;=3,$A52&gt;=3),#REF!&amp;".",""),IF(AND(#REF!&gt;=4,$A52&gt;=4),#REF!&amp;".",""),IF($A52="S",#REF!&amp;".","")))</f>
        <v>-</v>
      </c>
      <c r="B52" s="22" t="s">
        <v>8</v>
      </c>
      <c r="C52" s="5" t="s">
        <v>39</v>
      </c>
      <c r="D52" s="6" t="s">
        <v>40</v>
      </c>
      <c r="E52" s="7" t="s">
        <v>31</v>
      </c>
      <c r="F52" s="8">
        <v>207.49</v>
      </c>
      <c r="G52" s="9"/>
      <c r="H52" s="10"/>
      <c r="I52" s="8">
        <f t="shared" ca="1" si="0"/>
        <v>0</v>
      </c>
      <c r="J52" s="11">
        <f t="shared" ca="1" si="1"/>
        <v>0</v>
      </c>
    </row>
    <row r="53" spans="1:10" x14ac:dyDescent="0.25">
      <c r="A53" s="25" t="str">
        <f ca="1">IF(OR($A53=0,$J53=""),"-",CONCATENATE(#REF!&amp;".",IF(AND(#REF!&gt;=2,$A53&gt;=2),#REF!&amp;".",""),IF(AND(#REF!&gt;=3,$A53&gt;=3),#REF!&amp;".",""),IF(AND(#REF!&gt;=4,$A53&gt;=4),#REF!&amp;".",""),IF($A53="S",#REF!&amp;".","")))</f>
        <v>1.5.4.</v>
      </c>
      <c r="B53" s="26"/>
      <c r="C53" s="27"/>
      <c r="D53" s="28" t="s">
        <v>92</v>
      </c>
      <c r="E53" s="29"/>
      <c r="F53" s="30"/>
      <c r="G53" s="31"/>
      <c r="H53" s="32"/>
      <c r="I53" s="30"/>
      <c r="J53" s="33"/>
    </row>
    <row r="54" spans="1:10" ht="25.5" x14ac:dyDescent="0.25">
      <c r="A54" s="4" t="str">
        <f ca="1">IF(OR($A54=0,$J54=""),"-",CONCATENATE(#REF!&amp;".",IF(AND(#REF!&gt;=2,$A54&gt;=2),#REF!&amp;".",""),IF(AND(#REF!&gt;=3,$A54&gt;=3),#REF!&amp;".",""),IF(AND(#REF!&gt;=4,$A54&gt;=4),#REF!&amp;".",""),IF($A54="S",#REF!&amp;".","")))</f>
        <v>-</v>
      </c>
      <c r="B54" s="22" t="s">
        <v>8</v>
      </c>
      <c r="C54" s="5" t="s">
        <v>93</v>
      </c>
      <c r="D54" s="6" t="s">
        <v>94</v>
      </c>
      <c r="E54" s="7" t="s">
        <v>31</v>
      </c>
      <c r="F54" s="8">
        <v>4.8499999999999996</v>
      </c>
      <c r="G54" s="9"/>
      <c r="H54" s="10"/>
      <c r="I54" s="8">
        <f t="shared" ca="1" si="0"/>
        <v>0</v>
      </c>
      <c r="J54" s="11">
        <f t="shared" ca="1" si="1"/>
        <v>0</v>
      </c>
    </row>
    <row r="55" spans="1:10" ht="25.5" x14ac:dyDescent="0.25">
      <c r="A55" s="4" t="str">
        <f ca="1">IF(OR($A55=0,$J55=""),"-",CONCATENATE(#REF!&amp;".",IF(AND(#REF!&gt;=2,$A55&gt;=2),#REF!&amp;".",""),IF(AND(#REF!&gt;=3,$A55&gt;=3),#REF!&amp;".",""),IF(AND(#REF!&gt;=4,$A55&gt;=4),#REF!&amp;".",""),IF($A55="S",#REF!&amp;".","")))</f>
        <v>-</v>
      </c>
      <c r="B55" s="22" t="s">
        <v>8</v>
      </c>
      <c r="C55" s="5" t="s">
        <v>95</v>
      </c>
      <c r="D55" s="6" t="s">
        <v>96</v>
      </c>
      <c r="E55" s="7" t="s">
        <v>31</v>
      </c>
      <c r="F55" s="8">
        <v>4.8499999999999996</v>
      </c>
      <c r="G55" s="9"/>
      <c r="H55" s="10"/>
      <c r="I55" s="8">
        <f t="shared" ca="1" si="0"/>
        <v>0</v>
      </c>
      <c r="J55" s="11">
        <f t="shared" ca="1" si="1"/>
        <v>0</v>
      </c>
    </row>
    <row r="56" spans="1:10" x14ac:dyDescent="0.25">
      <c r="A56" s="4" t="str">
        <f ca="1">IF(OR($A56=0,$J56=""),"-",CONCATENATE(#REF!&amp;".",IF(AND(#REF!&gt;=2,$A56&gt;=2),#REF!&amp;".",""),IF(AND(#REF!&gt;=3,$A56&gt;=3),#REF!&amp;".",""),IF(AND(#REF!&gt;=4,$A56&gt;=4),#REF!&amp;".",""),IF($A56="S",#REF!&amp;".","")))</f>
        <v>-</v>
      </c>
      <c r="B56" s="22" t="s">
        <v>97</v>
      </c>
      <c r="C56" s="5" t="s">
        <v>98</v>
      </c>
      <c r="D56" s="6" t="s">
        <v>99</v>
      </c>
      <c r="E56" s="7" t="s">
        <v>100</v>
      </c>
      <c r="F56" s="8">
        <v>8</v>
      </c>
      <c r="G56" s="9"/>
      <c r="H56" s="10"/>
      <c r="I56" s="8">
        <f t="shared" ca="1" si="0"/>
        <v>0</v>
      </c>
      <c r="J56" s="11">
        <f t="shared" ca="1" si="1"/>
        <v>0</v>
      </c>
    </row>
    <row r="57" spans="1:10" x14ac:dyDescent="0.25">
      <c r="A57" s="4" t="str">
        <f ca="1">IF(OR($A57=0,$J57=""),"-",CONCATENATE(#REF!&amp;".",IF(AND(#REF!&gt;=2,$A57&gt;=2),#REF!&amp;".",""),IF(AND(#REF!&gt;=3,$A57&gt;=3),#REF!&amp;".",""),IF(AND(#REF!&gt;=4,$A57&gt;=4),#REF!&amp;".",""),IF($A57="S",#REF!&amp;".","")))</f>
        <v>-</v>
      </c>
      <c r="B57" s="22" t="s">
        <v>15</v>
      </c>
      <c r="C57" s="5" t="s">
        <v>101</v>
      </c>
      <c r="D57" s="6" t="s">
        <v>102</v>
      </c>
      <c r="E57" s="7" t="s">
        <v>38</v>
      </c>
      <c r="F57" s="8">
        <v>1.57</v>
      </c>
      <c r="G57" s="9"/>
      <c r="H57" s="10"/>
      <c r="I57" s="8">
        <f t="shared" ca="1" si="0"/>
        <v>0</v>
      </c>
      <c r="J57" s="11">
        <f t="shared" ca="1" si="1"/>
        <v>0</v>
      </c>
    </row>
    <row r="58" spans="1:10" ht="38.25" x14ac:dyDescent="0.25">
      <c r="A58" s="4" t="str">
        <f ca="1">IF(OR($A58=0,$J58=""),"-",CONCATENATE(#REF!&amp;".",IF(AND(#REF!&gt;=2,$A58&gt;=2),#REF!&amp;".",""),IF(AND(#REF!&gt;=3,$A58&gt;=3),#REF!&amp;".",""),IF(AND(#REF!&gt;=4,$A58&gt;=4),#REF!&amp;".",""),IF($A58="S",#REF!&amp;".","")))</f>
        <v>-</v>
      </c>
      <c r="B58" s="22" t="s">
        <v>8</v>
      </c>
      <c r="C58" s="5" t="s">
        <v>103</v>
      </c>
      <c r="D58" s="6" t="s">
        <v>104</v>
      </c>
      <c r="E58" s="7" t="s">
        <v>13</v>
      </c>
      <c r="F58" s="8">
        <v>58.24</v>
      </c>
      <c r="G58" s="9"/>
      <c r="H58" s="10"/>
      <c r="I58" s="8">
        <f t="shared" ca="1" si="0"/>
        <v>0</v>
      </c>
      <c r="J58" s="11">
        <f t="shared" ca="1" si="1"/>
        <v>0</v>
      </c>
    </row>
    <row r="59" spans="1:10" ht="25.5" x14ac:dyDescent="0.25">
      <c r="A59" s="4" t="str">
        <f ca="1">IF(OR($A59=0,$J59=""),"-",CONCATENATE(#REF!&amp;".",IF(AND(#REF!&gt;=2,$A59&gt;=2),#REF!&amp;".",""),IF(AND(#REF!&gt;=3,$A59&gt;=3),#REF!&amp;".",""),IF(AND(#REF!&gt;=4,$A59&gt;=4),#REF!&amp;".",""),IF($A59="S",#REF!&amp;".","")))</f>
        <v>-</v>
      </c>
      <c r="B59" s="22" t="s">
        <v>8</v>
      </c>
      <c r="C59" s="5" t="s">
        <v>105</v>
      </c>
      <c r="D59" s="6" t="s">
        <v>106</v>
      </c>
      <c r="E59" s="7" t="s">
        <v>31</v>
      </c>
      <c r="F59" s="8">
        <v>1.1599999999999999</v>
      </c>
      <c r="G59" s="9"/>
      <c r="H59" s="10"/>
      <c r="I59" s="8">
        <f t="shared" ca="1" si="0"/>
        <v>0</v>
      </c>
      <c r="J59" s="11">
        <f t="shared" ca="1" si="1"/>
        <v>0</v>
      </c>
    </row>
    <row r="60" spans="1:10" x14ac:dyDescent="0.25">
      <c r="A60" s="4" t="str">
        <f ca="1">IF(OR($A60=0,$J60=""),"-",CONCATENATE(#REF!&amp;".",IF(AND(#REF!&gt;=2,$A60&gt;=2),#REF!&amp;".",""),IF(AND(#REF!&gt;=3,$A60&gt;=3),#REF!&amp;".",""),IF(AND(#REF!&gt;=4,$A60&gt;=4),#REF!&amp;".",""),IF($A60="S",#REF!&amp;".","")))</f>
        <v>-</v>
      </c>
      <c r="B60" s="22" t="s">
        <v>15</v>
      </c>
      <c r="C60" s="5" t="s">
        <v>107</v>
      </c>
      <c r="D60" s="6" t="s">
        <v>108</v>
      </c>
      <c r="E60" s="7" t="s">
        <v>109</v>
      </c>
      <c r="F60" s="8">
        <v>8</v>
      </c>
      <c r="G60" s="9"/>
      <c r="H60" s="10"/>
      <c r="I60" s="8">
        <f t="shared" ca="1" si="0"/>
        <v>0</v>
      </c>
      <c r="J60" s="11">
        <f t="shared" ca="1" si="1"/>
        <v>0</v>
      </c>
    </row>
    <row r="61" spans="1:10" ht="51" x14ac:dyDescent="0.25">
      <c r="A61" s="4" t="str">
        <f ca="1">IF(OR($A61=0,$J61=""),"-",CONCATENATE(#REF!&amp;".",IF(AND(#REF!&gt;=2,$A61&gt;=2),#REF!&amp;".",""),IF(AND(#REF!&gt;=3,$A61&gt;=3),#REF!&amp;".",""),IF(AND(#REF!&gt;=4,$A61&gt;=4),#REF!&amp;".",""),IF($A61="S",#REF!&amp;".","")))</f>
        <v>-</v>
      </c>
      <c r="B61" s="22" t="s">
        <v>8</v>
      </c>
      <c r="C61" s="5" t="s">
        <v>46</v>
      </c>
      <c r="D61" s="6" t="s">
        <v>47</v>
      </c>
      <c r="E61" s="7" t="s">
        <v>48</v>
      </c>
      <c r="F61" s="8">
        <v>8</v>
      </c>
      <c r="G61" s="9"/>
      <c r="H61" s="10"/>
      <c r="I61" s="8">
        <f t="shared" ca="1" si="0"/>
        <v>0</v>
      </c>
      <c r="J61" s="11">
        <f t="shared" ca="1" si="1"/>
        <v>0</v>
      </c>
    </row>
    <row r="62" spans="1:10" x14ac:dyDescent="0.25">
      <c r="A62" s="25" t="str">
        <f ca="1">IF(OR($A62=0,$J62=""),"-",CONCATENATE(#REF!&amp;".",IF(AND(#REF!&gt;=2,$A62&gt;=2),#REF!&amp;".",""),IF(AND(#REF!&gt;=3,$A62&gt;=3),#REF!&amp;".",""),IF(AND(#REF!&gt;=4,$A62&gt;=4),#REF!&amp;".",""),IF($A62="S",#REF!&amp;".","")))</f>
        <v>1.6.</v>
      </c>
      <c r="B62" s="26"/>
      <c r="C62" s="27"/>
      <c r="D62" s="28" t="s">
        <v>110</v>
      </c>
      <c r="E62" s="29"/>
      <c r="F62" s="30"/>
      <c r="G62" s="31"/>
      <c r="H62" s="32"/>
      <c r="I62" s="30"/>
      <c r="J62" s="33"/>
    </row>
    <row r="63" spans="1:10" x14ac:dyDescent="0.25">
      <c r="A63" s="4" t="str">
        <f ca="1">IF(OR($A63=0,$J63=""),"-",CONCATENATE(#REF!&amp;".",IF(AND(#REF!&gt;=2,$A63&gt;=2),#REF!&amp;".",""),IF(AND(#REF!&gt;=3,$A63&gt;=3),#REF!&amp;".",""),IF(AND(#REF!&gt;=4,$A63&gt;=4),#REF!&amp;".",""),IF($A63="S",#REF!&amp;".","")))</f>
        <v>-</v>
      </c>
      <c r="B63" s="22" t="s">
        <v>111</v>
      </c>
      <c r="C63" s="5" t="s">
        <v>112</v>
      </c>
      <c r="D63" s="6" t="s">
        <v>113</v>
      </c>
      <c r="E63" s="7" t="s">
        <v>38</v>
      </c>
      <c r="F63" s="8">
        <v>2</v>
      </c>
      <c r="G63" s="9"/>
      <c r="H63" s="10"/>
      <c r="I63" s="8">
        <f t="shared" ca="1" si="0"/>
        <v>0</v>
      </c>
      <c r="J63" s="11">
        <f t="shared" ca="1" si="1"/>
        <v>0</v>
      </c>
    </row>
    <row r="64" spans="1:10" ht="25.5" x14ac:dyDescent="0.25">
      <c r="A64" s="4" t="str">
        <f ca="1">IF(OR($A64=0,$J64=""),"-",CONCATENATE(#REF!&amp;".",IF(AND(#REF!&gt;=2,$A64&gt;=2),#REF!&amp;".",""),IF(AND(#REF!&gt;=3,$A64&gt;=3),#REF!&amp;".",""),IF(AND(#REF!&gt;=4,$A64&gt;=4),#REF!&amp;".",""),IF($A64="S",#REF!&amp;".","")))</f>
        <v>-</v>
      </c>
      <c r="B64" s="22" t="s">
        <v>8</v>
      </c>
      <c r="C64" s="5" t="s">
        <v>41</v>
      </c>
      <c r="D64" s="6" t="s">
        <v>42</v>
      </c>
      <c r="E64" s="7" t="s">
        <v>31</v>
      </c>
      <c r="F64" s="8">
        <v>11.93</v>
      </c>
      <c r="G64" s="9"/>
      <c r="H64" s="10"/>
      <c r="I64" s="8">
        <f t="shared" ca="1" si="0"/>
        <v>0</v>
      </c>
      <c r="J64" s="11">
        <f t="shared" ca="1" si="1"/>
        <v>0</v>
      </c>
    </row>
    <row r="65" spans="1:10" x14ac:dyDescent="0.25">
      <c r="A65" s="4" t="str">
        <f ca="1">IF(OR($A65=0,$J65=""),"-",CONCATENATE(#REF!&amp;".",IF(AND(#REF!&gt;=2,$A65&gt;=2),#REF!&amp;".",""),IF(AND(#REF!&gt;=3,$A65&gt;=3),#REF!&amp;".",""),IF(AND(#REF!&gt;=4,$A65&gt;=4),#REF!&amp;".",""),IF($A65="S",#REF!&amp;".","")))</f>
        <v>-</v>
      </c>
      <c r="B65" s="22" t="s">
        <v>8</v>
      </c>
      <c r="C65" s="5" t="s">
        <v>43</v>
      </c>
      <c r="D65" s="6" t="s">
        <v>44</v>
      </c>
      <c r="E65" s="7" t="s">
        <v>34</v>
      </c>
      <c r="F65" s="8">
        <v>316.83999999999997</v>
      </c>
      <c r="G65" s="9"/>
      <c r="H65" s="10"/>
      <c r="I65" s="8">
        <f t="shared" ca="1" si="0"/>
        <v>0</v>
      </c>
      <c r="J65" s="11">
        <f t="shared" ca="1" si="1"/>
        <v>0</v>
      </c>
    </row>
    <row r="66" spans="1:10" ht="25.5" x14ac:dyDescent="0.25">
      <c r="A66" s="4" t="str">
        <f ca="1">IF(OR($A66=0,$J66=""),"-",CONCATENATE(#REF!&amp;".",IF(AND(#REF!&gt;=2,$A66&gt;=2),#REF!&amp;".",""),IF(AND(#REF!&gt;=3,$A66&gt;=3),#REF!&amp;".",""),IF(AND(#REF!&gt;=4,$A66&gt;=4),#REF!&amp;".",""),IF($A66="S",#REF!&amp;".","")))</f>
        <v>-</v>
      </c>
      <c r="B66" s="22" t="s">
        <v>8</v>
      </c>
      <c r="C66" s="5" t="s">
        <v>114</v>
      </c>
      <c r="D66" s="6" t="s">
        <v>115</v>
      </c>
      <c r="E66" s="7" t="s">
        <v>13</v>
      </c>
      <c r="F66" s="8">
        <v>159.12</v>
      </c>
      <c r="G66" s="9"/>
      <c r="H66" s="10"/>
      <c r="I66" s="8">
        <f t="shared" ca="1" si="0"/>
        <v>0</v>
      </c>
      <c r="J66" s="11">
        <f t="shared" ca="1" si="1"/>
        <v>0</v>
      </c>
    </row>
    <row r="67" spans="1:10" ht="25.5" x14ac:dyDescent="0.25">
      <c r="A67" s="4" t="str">
        <f ca="1">IF(OR($A67=0,$J67=""),"-",CONCATENATE(#REF!&amp;".",IF(AND(#REF!&gt;=2,$A67&gt;=2),#REF!&amp;".",""),IF(AND(#REF!&gt;=3,$A67&gt;=3),#REF!&amp;".",""),IF(AND(#REF!&gt;=4,$A67&gt;=4),#REF!&amp;".",""),IF($A67="S",#REF!&amp;".","")))</f>
        <v>-</v>
      </c>
      <c r="B67" s="22" t="s">
        <v>8</v>
      </c>
      <c r="C67" s="5" t="s">
        <v>116</v>
      </c>
      <c r="D67" s="6" t="s">
        <v>117</v>
      </c>
      <c r="E67" s="7" t="s">
        <v>13</v>
      </c>
      <c r="F67" s="8">
        <v>39.78</v>
      </c>
      <c r="G67" s="9"/>
      <c r="H67" s="10"/>
      <c r="I67" s="8">
        <f t="shared" ref="I67:I96" ca="1" si="2">IF($A67="S",ROUND(IF(TIPOORCAMENTO="Proposto",ORÇAMENTO.CustoUnitario*(1+$AF67),ORÇAMENTO.PrecoUnitarioLicitado),15-13*$AD$9),0)</f>
        <v>0</v>
      </c>
      <c r="J67" s="11">
        <f t="shared" ref="J67:J96" ca="1" si="3">IF($A67="S",VTOTAL1,IF($A67=0,0,ROUND(SomaAgrup,15-13*$AD$10)))</f>
        <v>0</v>
      </c>
    </row>
    <row r="68" spans="1:10" ht="25.5" x14ac:dyDescent="0.25">
      <c r="A68" s="4" t="str">
        <f ca="1">IF(OR($A68=0,$J68=""),"-",CONCATENATE(#REF!&amp;".",IF(AND(#REF!&gt;=2,$A68&gt;=2),#REF!&amp;".",""),IF(AND(#REF!&gt;=3,$A68&gt;=3),#REF!&amp;".",""),IF(AND(#REF!&gt;=4,$A68&gt;=4),#REF!&amp;".",""),IF($A68="S",#REF!&amp;".","")))</f>
        <v>-</v>
      </c>
      <c r="B68" s="22" t="s">
        <v>15</v>
      </c>
      <c r="C68" s="5" t="s">
        <v>118</v>
      </c>
      <c r="D68" s="6" t="s">
        <v>119</v>
      </c>
      <c r="E68" s="7" t="s">
        <v>120</v>
      </c>
      <c r="F68" s="8">
        <v>30.18</v>
      </c>
      <c r="G68" s="9"/>
      <c r="H68" s="10"/>
      <c r="I68" s="8">
        <f t="shared" ca="1" si="2"/>
        <v>0</v>
      </c>
      <c r="J68" s="11">
        <f t="shared" ca="1" si="3"/>
        <v>0</v>
      </c>
    </row>
    <row r="69" spans="1:10" ht="25.5" x14ac:dyDescent="0.25">
      <c r="A69" s="4" t="str">
        <f ca="1">IF(OR($A69=0,$J69=""),"-",CONCATENATE(#REF!&amp;".",IF(AND(#REF!&gt;=2,$A69&gt;=2),#REF!&amp;".",""),IF(AND(#REF!&gt;=3,$A69&gt;=3),#REF!&amp;".",""),IF(AND(#REF!&gt;=4,$A69&gt;=4),#REF!&amp;".",""),IF($A69="S",#REF!&amp;".","")))</f>
        <v>-</v>
      </c>
      <c r="B69" s="22" t="s">
        <v>15</v>
      </c>
      <c r="C69" s="5" t="s">
        <v>121</v>
      </c>
      <c r="D69" s="6" t="s">
        <v>122</v>
      </c>
      <c r="E69" s="7" t="s">
        <v>120</v>
      </c>
      <c r="F69" s="8">
        <v>20.07</v>
      </c>
      <c r="G69" s="9"/>
      <c r="H69" s="10"/>
      <c r="I69" s="8">
        <f t="shared" ca="1" si="2"/>
        <v>0</v>
      </c>
      <c r="J69" s="11">
        <f t="shared" ca="1" si="3"/>
        <v>0</v>
      </c>
    </row>
    <row r="70" spans="1:10" ht="25.5" x14ac:dyDescent="0.25">
      <c r="A70" s="4" t="str">
        <f ca="1">IF(OR($A70=0,$J70=""),"-",CONCATENATE(#REF!&amp;".",IF(AND(#REF!&gt;=2,$A70&gt;=2),#REF!&amp;".",""),IF(AND(#REF!&gt;=3,$A70&gt;=3),#REF!&amp;".",""),IF(AND(#REF!&gt;=4,$A70&gt;=4),#REF!&amp;".",""),IF($A70="S",#REF!&amp;".","")))</f>
        <v>-</v>
      </c>
      <c r="B70" s="22" t="s">
        <v>8</v>
      </c>
      <c r="C70" s="5" t="s">
        <v>123</v>
      </c>
      <c r="D70" s="6" t="s">
        <v>124</v>
      </c>
      <c r="E70" s="7" t="s">
        <v>18</v>
      </c>
      <c r="F70" s="8">
        <v>13</v>
      </c>
      <c r="G70" s="9"/>
      <c r="H70" s="10"/>
      <c r="I70" s="8">
        <f t="shared" ca="1" si="2"/>
        <v>0</v>
      </c>
      <c r="J70" s="11">
        <f t="shared" ca="1" si="3"/>
        <v>0</v>
      </c>
    </row>
    <row r="71" spans="1:10" ht="25.5" x14ac:dyDescent="0.25">
      <c r="A71" s="4" t="str">
        <f ca="1">IF(OR($A71=0,$J71=""),"-",CONCATENATE(#REF!&amp;".",IF(AND(#REF!&gt;=2,$A71&gt;=2),#REF!&amp;".",""),IF(AND(#REF!&gt;=3,$A71&gt;=3),#REF!&amp;".",""),IF(AND(#REF!&gt;=4,$A71&gt;=4),#REF!&amp;".",""),IF($A71="S",#REF!&amp;".","")))</f>
        <v>-</v>
      </c>
      <c r="B71" s="22" t="s">
        <v>8</v>
      </c>
      <c r="C71" s="5" t="s">
        <v>125</v>
      </c>
      <c r="D71" s="6" t="s">
        <v>126</v>
      </c>
      <c r="E71" s="7" t="s">
        <v>18</v>
      </c>
      <c r="F71" s="8">
        <v>13</v>
      </c>
      <c r="G71" s="9"/>
      <c r="H71" s="10"/>
      <c r="I71" s="8">
        <f t="shared" ca="1" si="2"/>
        <v>0</v>
      </c>
      <c r="J71" s="11">
        <f t="shared" ca="1" si="3"/>
        <v>0</v>
      </c>
    </row>
    <row r="72" spans="1:10" ht="25.5" x14ac:dyDescent="0.25">
      <c r="A72" s="4" t="str">
        <f ca="1">IF(OR($A72=0,$J72=""),"-",CONCATENATE(#REF!&amp;".",IF(AND(#REF!&gt;=2,$A72&gt;=2),#REF!&amp;".",""),IF(AND(#REF!&gt;=3,$A72&gt;=3),#REF!&amp;".",""),IF(AND(#REF!&gt;=4,$A72&gt;=4),#REF!&amp;".",""),IF($A72="S",#REF!&amp;".","")))</f>
        <v>-</v>
      </c>
      <c r="B72" s="22" t="s">
        <v>8</v>
      </c>
      <c r="C72" s="5" t="s">
        <v>127</v>
      </c>
      <c r="D72" s="6" t="s">
        <v>128</v>
      </c>
      <c r="E72" s="7" t="s">
        <v>18</v>
      </c>
      <c r="F72" s="8">
        <v>19</v>
      </c>
      <c r="G72" s="9"/>
      <c r="H72" s="10"/>
      <c r="I72" s="8">
        <f t="shared" ca="1" si="2"/>
        <v>0</v>
      </c>
      <c r="J72" s="11">
        <f t="shared" ca="1" si="3"/>
        <v>0</v>
      </c>
    </row>
    <row r="73" spans="1:10" x14ac:dyDescent="0.25">
      <c r="A73" s="4" t="str">
        <f ca="1">IF(OR($A73=0,$J73=""),"-",CONCATENATE(#REF!&amp;".",IF(AND(#REF!&gt;=2,$A73&gt;=2),#REF!&amp;".",""),IF(AND(#REF!&gt;=3,$A73&gt;=3),#REF!&amp;".",""),IF(AND(#REF!&gt;=4,$A73&gt;=4),#REF!&amp;".",""),IF($A73="S",#REF!&amp;".","")))</f>
        <v>-</v>
      </c>
      <c r="B73" s="22" t="s">
        <v>129</v>
      </c>
      <c r="C73" s="5" t="s">
        <v>130</v>
      </c>
      <c r="D73" s="6" t="s">
        <v>131</v>
      </c>
      <c r="E73" s="7" t="s">
        <v>132</v>
      </c>
      <c r="F73" s="8">
        <v>12.68</v>
      </c>
      <c r="G73" s="9"/>
      <c r="H73" s="10"/>
      <c r="I73" s="8">
        <f t="shared" ca="1" si="2"/>
        <v>0</v>
      </c>
      <c r="J73" s="11">
        <f t="shared" ca="1" si="3"/>
        <v>0</v>
      </c>
    </row>
    <row r="74" spans="1:10" x14ac:dyDescent="0.25">
      <c r="A74" s="4" t="str">
        <f ca="1">IF(OR($A74=0,$J74=""),"-",CONCATENATE(#REF!&amp;".",IF(AND(#REF!&gt;=2,$A74&gt;=2),#REF!&amp;".",""),IF(AND(#REF!&gt;=3,$A74&gt;=3),#REF!&amp;".",""),IF(AND(#REF!&gt;=4,$A74&gt;=4),#REF!&amp;".",""),IF($A74="S",#REF!&amp;".","")))</f>
        <v>-</v>
      </c>
      <c r="B74" s="22" t="s">
        <v>8</v>
      </c>
      <c r="C74" s="5" t="s">
        <v>133</v>
      </c>
      <c r="D74" s="6" t="s">
        <v>134</v>
      </c>
      <c r="E74" s="7" t="s">
        <v>13</v>
      </c>
      <c r="F74" s="8">
        <v>43.27</v>
      </c>
      <c r="G74" s="9"/>
      <c r="H74" s="10"/>
      <c r="I74" s="8">
        <f t="shared" ca="1" si="2"/>
        <v>0</v>
      </c>
      <c r="J74" s="11">
        <f t="shared" ca="1" si="3"/>
        <v>0</v>
      </c>
    </row>
    <row r="75" spans="1:10" ht="25.5" x14ac:dyDescent="0.25">
      <c r="A75" s="4" t="str">
        <f ca="1">IF(OR($A75=0,$J75=""),"-",CONCATENATE(#REF!&amp;".",IF(AND(#REF!&gt;=2,$A75&gt;=2),#REF!&amp;".",""),IF(AND(#REF!&gt;=3,$A75&gt;=3),#REF!&amp;".",""),IF(AND(#REF!&gt;=4,$A75&gt;=4),#REF!&amp;".",""),IF($A75="S",#REF!&amp;".","")))</f>
        <v>-</v>
      </c>
      <c r="B75" s="22" t="s">
        <v>8</v>
      </c>
      <c r="C75" s="5" t="s">
        <v>32</v>
      </c>
      <c r="D75" s="6" t="s">
        <v>33</v>
      </c>
      <c r="E75" s="7" t="s">
        <v>34</v>
      </c>
      <c r="F75" s="8">
        <v>148</v>
      </c>
      <c r="G75" s="9"/>
      <c r="H75" s="10"/>
      <c r="I75" s="8">
        <f t="shared" ca="1" si="2"/>
        <v>0</v>
      </c>
      <c r="J75" s="11">
        <f t="shared" ca="1" si="3"/>
        <v>0</v>
      </c>
    </row>
    <row r="76" spans="1:10" x14ac:dyDescent="0.25">
      <c r="A76" s="25" t="str">
        <f ca="1">IF(OR($A76=0,$J76=""),"-",CONCATENATE(#REF!&amp;".",IF(AND(#REF!&gt;=2,$A76&gt;=2),#REF!&amp;".",""),IF(AND(#REF!&gt;=3,$A76&gt;=3),#REF!&amp;".",""),IF(AND(#REF!&gt;=4,$A76&gt;=4),#REF!&amp;".",""),IF($A76="S",#REF!&amp;".","")))</f>
        <v>1.7.</v>
      </c>
      <c r="B76" s="26"/>
      <c r="C76" s="27"/>
      <c r="D76" s="28" t="s">
        <v>135</v>
      </c>
      <c r="E76" s="29"/>
      <c r="F76" s="30"/>
      <c r="G76" s="31"/>
      <c r="H76" s="32"/>
      <c r="I76" s="30"/>
      <c r="J76" s="33"/>
    </row>
    <row r="77" spans="1:10" ht="25.5" x14ac:dyDescent="0.25">
      <c r="A77" s="4" t="str">
        <f ca="1">IF(OR($A77=0,$J77=""),"-",CONCATENATE(#REF!&amp;".",IF(AND(#REF!&gt;=2,$A77&gt;=2),#REF!&amp;".",""),IF(AND(#REF!&gt;=3,$A77&gt;=3),#REF!&amp;".",""),IF(AND(#REF!&gt;=4,$A77&gt;=4),#REF!&amp;".",""),IF($A77="S",#REF!&amp;".","")))</f>
        <v>-</v>
      </c>
      <c r="B77" s="22" t="s">
        <v>111</v>
      </c>
      <c r="C77" s="5" t="s">
        <v>136</v>
      </c>
      <c r="D77" s="6" t="s">
        <v>137</v>
      </c>
      <c r="E77" s="7" t="s">
        <v>120</v>
      </c>
      <c r="F77" s="8">
        <v>5.8</v>
      </c>
      <c r="G77" s="9"/>
      <c r="H77" s="10"/>
      <c r="I77" s="8">
        <f t="shared" ca="1" si="2"/>
        <v>0</v>
      </c>
      <c r="J77" s="11">
        <f t="shared" ca="1" si="3"/>
        <v>0</v>
      </c>
    </row>
    <row r="78" spans="1:10" ht="25.5" x14ac:dyDescent="0.25">
      <c r="A78" s="4" t="str">
        <f ca="1">IF(OR($A78=0,$J78=""),"-",CONCATENATE(#REF!&amp;".",IF(AND(#REF!&gt;=2,$A78&gt;=2),#REF!&amp;".",""),IF(AND(#REF!&gt;=3,$A78&gt;=3),#REF!&amp;".",""),IF(AND(#REF!&gt;=4,$A78&gt;=4),#REF!&amp;".",""),IF($A78="S",#REF!&amp;".","")))</f>
        <v>-</v>
      </c>
      <c r="B78" s="22" t="s">
        <v>111</v>
      </c>
      <c r="C78" s="5" t="s">
        <v>136</v>
      </c>
      <c r="D78" s="6" t="s">
        <v>138</v>
      </c>
      <c r="E78" s="7" t="s">
        <v>120</v>
      </c>
      <c r="F78" s="8">
        <v>2</v>
      </c>
      <c r="G78" s="9"/>
      <c r="H78" s="10"/>
      <c r="I78" s="8">
        <f t="shared" ca="1" si="2"/>
        <v>0</v>
      </c>
      <c r="J78" s="11">
        <f t="shared" ca="1" si="3"/>
        <v>0</v>
      </c>
    </row>
    <row r="79" spans="1:10" ht="25.5" x14ac:dyDescent="0.25">
      <c r="A79" s="4" t="str">
        <f ca="1">IF(OR($A79=0,$J79=""),"-",CONCATENATE(#REF!&amp;".",IF(AND(#REF!&gt;=2,$A79&gt;=2),#REF!&amp;".",""),IF(AND(#REF!&gt;=3,$A79&gt;=3),#REF!&amp;".",""),IF(AND(#REF!&gt;=4,$A79&gt;=4),#REF!&amp;".",""),IF($A79="S",#REF!&amp;".","")))</f>
        <v>-</v>
      </c>
      <c r="B79" s="22" t="s">
        <v>111</v>
      </c>
      <c r="C79" s="5" t="s">
        <v>139</v>
      </c>
      <c r="D79" s="6" t="s">
        <v>140</v>
      </c>
      <c r="E79" s="7" t="s">
        <v>120</v>
      </c>
      <c r="F79" s="8">
        <v>6.3</v>
      </c>
      <c r="G79" s="9"/>
      <c r="H79" s="10"/>
      <c r="I79" s="8">
        <f t="shared" ca="1" si="2"/>
        <v>0</v>
      </c>
      <c r="J79" s="11">
        <f t="shared" ca="1" si="3"/>
        <v>0</v>
      </c>
    </row>
    <row r="80" spans="1:10" ht="25.5" x14ac:dyDescent="0.25">
      <c r="A80" s="4" t="str">
        <f ca="1">IF(OR($A80=0,$J80=""),"-",CONCATENATE(#REF!&amp;".",IF(AND(#REF!&gt;=2,$A80&gt;=2),#REF!&amp;".",""),IF(AND(#REF!&gt;=3,$A80&gt;=3),#REF!&amp;".",""),IF(AND(#REF!&gt;=4,$A80&gt;=4),#REF!&amp;".",""),IF($A80="S",#REF!&amp;".","")))</f>
        <v>-</v>
      </c>
      <c r="B80" s="22" t="s">
        <v>111</v>
      </c>
      <c r="C80" s="5" t="s">
        <v>141</v>
      </c>
      <c r="D80" s="6" t="s">
        <v>142</v>
      </c>
      <c r="E80" s="7" t="s">
        <v>109</v>
      </c>
      <c r="F80" s="8">
        <v>30</v>
      </c>
      <c r="G80" s="9"/>
      <c r="H80" s="10"/>
      <c r="I80" s="8">
        <f t="shared" ca="1" si="2"/>
        <v>0</v>
      </c>
      <c r="J80" s="11">
        <f t="shared" ca="1" si="3"/>
        <v>0</v>
      </c>
    </row>
    <row r="81" spans="1:10" x14ac:dyDescent="0.25">
      <c r="A81" s="4" t="str">
        <f ca="1">IF(OR($A81=0,$J81=""),"-",CONCATENATE(#REF!&amp;".",IF(AND(#REF!&gt;=2,$A81&gt;=2),#REF!&amp;".",""),IF(AND(#REF!&gt;=3,$A81&gt;=3),#REF!&amp;".",""),IF(AND(#REF!&gt;=4,$A81&gt;=4),#REF!&amp;".",""),IF($A81="S",#REF!&amp;".","")))</f>
        <v>-</v>
      </c>
      <c r="B81" s="22" t="s">
        <v>15</v>
      </c>
      <c r="C81" s="5" t="s">
        <v>143</v>
      </c>
      <c r="D81" s="6" t="s">
        <v>144</v>
      </c>
      <c r="E81" s="7" t="s">
        <v>109</v>
      </c>
      <c r="F81" s="8">
        <v>1.2</v>
      </c>
      <c r="G81" s="9"/>
      <c r="H81" s="10"/>
      <c r="I81" s="8">
        <f t="shared" ca="1" si="2"/>
        <v>0</v>
      </c>
      <c r="J81" s="11">
        <f t="shared" ca="1" si="3"/>
        <v>0</v>
      </c>
    </row>
    <row r="82" spans="1:10" x14ac:dyDescent="0.25">
      <c r="A82" s="4" t="str">
        <f ca="1">IF(OR($A82=0,$J82=""),"-",CONCATENATE(#REF!&amp;".",IF(AND(#REF!&gt;=2,$A82&gt;=2),#REF!&amp;".",""),IF(AND(#REF!&gt;=3,$A82&gt;=3),#REF!&amp;".",""),IF(AND(#REF!&gt;=4,$A82&gt;=4),#REF!&amp;".",""),IF($A82="S",#REF!&amp;".","")))</f>
        <v>-</v>
      </c>
      <c r="B82" s="22" t="s">
        <v>15</v>
      </c>
      <c r="C82" s="5" t="s">
        <v>143</v>
      </c>
      <c r="D82" s="6" t="s">
        <v>144</v>
      </c>
      <c r="E82" s="7" t="s">
        <v>109</v>
      </c>
      <c r="F82" s="8">
        <v>0.56000000000000005</v>
      </c>
      <c r="G82" s="9"/>
      <c r="H82" s="10"/>
      <c r="I82" s="8">
        <f t="shared" ca="1" si="2"/>
        <v>0</v>
      </c>
      <c r="J82" s="11">
        <f t="shared" ca="1" si="3"/>
        <v>0</v>
      </c>
    </row>
    <row r="83" spans="1:10" ht="25.5" x14ac:dyDescent="0.25">
      <c r="A83" s="4" t="str">
        <f ca="1">IF(OR($A83=0,$J83=""),"-",CONCATENATE(#REF!&amp;".",IF(AND(#REF!&gt;=2,$A83&gt;=2),#REF!&amp;".",""),IF(AND(#REF!&gt;=3,$A83&gt;=3),#REF!&amp;".",""),IF(AND(#REF!&gt;=4,$A83&gt;=4),#REF!&amp;".",""),IF($A83="S",#REF!&amp;".","")))</f>
        <v>-</v>
      </c>
      <c r="B83" s="22" t="s">
        <v>129</v>
      </c>
      <c r="C83" s="5" t="s">
        <v>145</v>
      </c>
      <c r="D83" s="6" t="s">
        <v>146</v>
      </c>
      <c r="E83" s="7" t="s">
        <v>147</v>
      </c>
      <c r="F83" s="8">
        <v>15</v>
      </c>
      <c r="G83" s="9"/>
      <c r="H83" s="10"/>
      <c r="I83" s="8">
        <f t="shared" ca="1" si="2"/>
        <v>0</v>
      </c>
      <c r="J83" s="11">
        <f t="shared" ca="1" si="3"/>
        <v>0</v>
      </c>
    </row>
    <row r="84" spans="1:10" x14ac:dyDescent="0.25">
      <c r="A84" s="25" t="str">
        <f ca="1">IF(OR($A84=0,$J84=""),"-",CONCATENATE(#REF!&amp;".",IF(AND(#REF!&gt;=2,$A84&gt;=2),#REF!&amp;".",""),IF(AND(#REF!&gt;=3,$A84&gt;=3),#REF!&amp;".",""),IF(AND(#REF!&gt;=4,$A84&gt;=4),#REF!&amp;".",""),IF($A84="S",#REF!&amp;".","")))</f>
        <v>1.8.</v>
      </c>
      <c r="B84" s="26"/>
      <c r="C84" s="27"/>
      <c r="D84" s="28" t="s">
        <v>148</v>
      </c>
      <c r="E84" s="29"/>
      <c r="F84" s="30"/>
      <c r="G84" s="31"/>
      <c r="H84" s="32"/>
      <c r="I84" s="30"/>
      <c r="J84" s="33"/>
    </row>
    <row r="85" spans="1:10" x14ac:dyDescent="0.25">
      <c r="A85" s="25" t="str">
        <f ca="1">IF(OR($A85=0,$J85=""),"-",CONCATENATE(#REF!&amp;".",IF(AND(#REF!&gt;=2,$A85&gt;=2),#REF!&amp;".",""),IF(AND(#REF!&gt;=3,$A85&gt;=3),#REF!&amp;".",""),IF(AND(#REF!&gt;=4,$A85&gt;=4),#REF!&amp;".",""),IF($A85="S",#REF!&amp;".","")))</f>
        <v>1.8.1.</v>
      </c>
      <c r="B85" s="26"/>
      <c r="C85" s="27"/>
      <c r="D85" s="28" t="s">
        <v>149</v>
      </c>
      <c r="E85" s="29"/>
      <c r="F85" s="30"/>
      <c r="G85" s="31"/>
      <c r="H85" s="32"/>
      <c r="I85" s="30"/>
      <c r="J85" s="33"/>
    </row>
    <row r="86" spans="1:10" x14ac:dyDescent="0.25">
      <c r="A86" s="4" t="str">
        <f ca="1">IF(OR($A86=0,$J86=""),"-",CONCATENATE(#REF!&amp;".",IF(AND(#REF!&gt;=2,$A86&gt;=2),#REF!&amp;".",""),IF(AND(#REF!&gt;=3,$A86&gt;=3),#REF!&amp;".",""),IF(AND(#REF!&gt;=4,$A86&gt;=4),#REF!&amp;".",""),IF($A86="S",#REF!&amp;".","")))</f>
        <v>-</v>
      </c>
      <c r="B86" s="22" t="s">
        <v>8</v>
      </c>
      <c r="C86" s="5" t="s">
        <v>150</v>
      </c>
      <c r="D86" s="6" t="s">
        <v>151</v>
      </c>
      <c r="E86" s="7" t="s">
        <v>18</v>
      </c>
      <c r="F86" s="8">
        <v>2</v>
      </c>
      <c r="G86" s="9"/>
      <c r="H86" s="10"/>
      <c r="I86" s="8">
        <f t="shared" ca="1" si="2"/>
        <v>0</v>
      </c>
      <c r="J86" s="11">
        <f t="shared" ca="1" si="3"/>
        <v>0</v>
      </c>
    </row>
    <row r="87" spans="1:10" ht="25.5" x14ac:dyDescent="0.25">
      <c r="A87" s="4" t="str">
        <f ca="1">IF(OR($A87=0,$J87=""),"-",CONCATENATE(#REF!&amp;".",IF(AND(#REF!&gt;=2,$A87&gt;=2),#REF!&amp;".",""),IF(AND(#REF!&gt;=3,$A87&gt;=3),#REF!&amp;".",""),IF(AND(#REF!&gt;=4,$A87&gt;=4),#REF!&amp;".",""),IF($A87="S",#REF!&amp;".","")))</f>
        <v>-</v>
      </c>
      <c r="B87" s="22" t="s">
        <v>8</v>
      </c>
      <c r="C87" s="5" t="s">
        <v>152</v>
      </c>
      <c r="D87" s="6" t="s">
        <v>153</v>
      </c>
      <c r="E87" s="7" t="s">
        <v>18</v>
      </c>
      <c r="F87" s="8">
        <v>2</v>
      </c>
      <c r="G87" s="9"/>
      <c r="H87" s="10"/>
      <c r="I87" s="8">
        <f t="shared" ca="1" si="2"/>
        <v>0</v>
      </c>
      <c r="J87" s="11">
        <f t="shared" ca="1" si="3"/>
        <v>0</v>
      </c>
    </row>
    <row r="88" spans="1:10" x14ac:dyDescent="0.25">
      <c r="A88" s="4" t="str">
        <f ca="1">IF(OR($A88=0,$J88=""),"-",CONCATENATE(#REF!&amp;".",IF(AND(#REF!&gt;=2,$A88&gt;=2),#REF!&amp;".",""),IF(AND(#REF!&gt;=3,$A88&gt;=3),#REF!&amp;".",""),IF(AND(#REF!&gt;=4,$A88&gt;=4),#REF!&amp;".",""),IF($A88="S",#REF!&amp;".","")))</f>
        <v>-</v>
      </c>
      <c r="B88" s="22" t="s">
        <v>8</v>
      </c>
      <c r="C88" s="5" t="s">
        <v>154</v>
      </c>
      <c r="D88" s="6" t="s">
        <v>155</v>
      </c>
      <c r="E88" s="7" t="s">
        <v>18</v>
      </c>
      <c r="F88" s="8">
        <v>2</v>
      </c>
      <c r="G88" s="9"/>
      <c r="H88" s="10"/>
      <c r="I88" s="8">
        <f t="shared" ca="1" si="2"/>
        <v>0</v>
      </c>
      <c r="J88" s="11">
        <f t="shared" ca="1" si="3"/>
        <v>0</v>
      </c>
    </row>
    <row r="89" spans="1:10" x14ac:dyDescent="0.25">
      <c r="A89" s="25" t="str">
        <f ca="1">IF(OR($A89=0,$J89=""),"-",CONCATENATE(#REF!&amp;".",IF(AND(#REF!&gt;=2,$A89&gt;=2),#REF!&amp;".",""),IF(AND(#REF!&gt;=3,$A89&gt;=3),#REF!&amp;".",""),IF(AND(#REF!&gt;=4,$A89&gt;=4),#REF!&amp;".",""),IF($A89="S",#REF!&amp;".","")))</f>
        <v>1.8.2.</v>
      </c>
      <c r="B89" s="26"/>
      <c r="C89" s="27"/>
      <c r="D89" s="28" t="s">
        <v>156</v>
      </c>
      <c r="E89" s="29"/>
      <c r="F89" s="30"/>
      <c r="G89" s="31"/>
      <c r="H89" s="32"/>
      <c r="I89" s="30"/>
      <c r="J89" s="33"/>
    </row>
    <row r="90" spans="1:10" ht="25.5" x14ac:dyDescent="0.25">
      <c r="A90" s="4" t="str">
        <f ca="1">IF(OR($A90=0,$J90=""),"-",CONCATENATE(#REF!&amp;".",IF(AND(#REF!&gt;=2,$A90&gt;=2),#REF!&amp;".",""),IF(AND(#REF!&gt;=3,$A90&gt;=3),#REF!&amp;".",""),IF(AND(#REF!&gt;=4,$A90&gt;=4),#REF!&amp;".",""),IF($A90="S",#REF!&amp;".","")))</f>
        <v>-</v>
      </c>
      <c r="B90" s="22" t="s">
        <v>8</v>
      </c>
      <c r="C90" s="5" t="s">
        <v>157</v>
      </c>
      <c r="D90" s="6" t="s">
        <v>158</v>
      </c>
      <c r="E90" s="7" t="s">
        <v>18</v>
      </c>
      <c r="F90" s="8">
        <v>2</v>
      </c>
      <c r="G90" s="9"/>
      <c r="H90" s="10"/>
      <c r="I90" s="8">
        <f t="shared" ca="1" si="2"/>
        <v>0</v>
      </c>
      <c r="J90" s="11">
        <f t="shared" ca="1" si="3"/>
        <v>0</v>
      </c>
    </row>
    <row r="91" spans="1:10" x14ac:dyDescent="0.25">
      <c r="A91" s="25" t="str">
        <f ca="1">IF(OR($A91=0,$J91=""),"-",CONCATENATE(#REF!&amp;".",IF(AND(#REF!&gt;=2,$A91&gt;=2),#REF!&amp;".",""),IF(AND(#REF!&gt;=3,$A91&gt;=3),#REF!&amp;".",""),IF(AND(#REF!&gt;=4,$A91&gt;=4),#REF!&amp;".",""),IF($A91="S",#REF!&amp;".","")))</f>
        <v>1.8.3.</v>
      </c>
      <c r="B91" s="26"/>
      <c r="C91" s="27"/>
      <c r="D91" s="28" t="s">
        <v>159</v>
      </c>
      <c r="E91" s="29"/>
      <c r="F91" s="30"/>
      <c r="G91" s="31"/>
      <c r="H91" s="32"/>
      <c r="I91" s="30"/>
      <c r="J91" s="33"/>
    </row>
    <row r="92" spans="1:10" ht="25.5" x14ac:dyDescent="0.25">
      <c r="A92" s="4" t="str">
        <f ca="1">IF(OR($A92=0,$J92=""),"-",CONCATENATE(#REF!&amp;".",IF(AND(#REF!&gt;=2,$A92&gt;=2),#REF!&amp;".",""),IF(AND(#REF!&gt;=3,$A92&gt;=3),#REF!&amp;".",""),IF(AND(#REF!&gt;=4,$A92&gt;=4),#REF!&amp;".",""),IF($A92="S",#REF!&amp;".","")))</f>
        <v>-</v>
      </c>
      <c r="B92" s="22" t="s">
        <v>8</v>
      </c>
      <c r="C92" s="5" t="s">
        <v>157</v>
      </c>
      <c r="D92" s="6" t="s">
        <v>158</v>
      </c>
      <c r="E92" s="7" t="s">
        <v>18</v>
      </c>
      <c r="F92" s="8">
        <v>2</v>
      </c>
      <c r="G92" s="9"/>
      <c r="H92" s="10"/>
      <c r="I92" s="8">
        <f t="shared" ca="1" si="2"/>
        <v>0</v>
      </c>
      <c r="J92" s="11">
        <f t="shared" ca="1" si="3"/>
        <v>0</v>
      </c>
    </row>
    <row r="93" spans="1:10" x14ac:dyDescent="0.25">
      <c r="A93" s="25" t="str">
        <f ca="1">IF(OR($A93=0,$J93=""),"-",CONCATENATE(#REF!&amp;".",IF(AND(#REF!&gt;=2,$A93&gt;=2),#REF!&amp;".",""),IF(AND(#REF!&gt;=3,$A93&gt;=3),#REF!&amp;".",""),IF(AND(#REF!&gt;=4,$A93&gt;=4),#REF!&amp;".",""),IF($A93="S",#REF!&amp;".","")))</f>
        <v>1.8.4.</v>
      </c>
      <c r="B93" s="26"/>
      <c r="C93" s="27"/>
      <c r="D93" s="28" t="s">
        <v>160</v>
      </c>
      <c r="E93" s="29"/>
      <c r="F93" s="30"/>
      <c r="G93" s="31"/>
      <c r="H93" s="32"/>
      <c r="I93" s="30"/>
      <c r="J93" s="33"/>
    </row>
    <row r="94" spans="1:10" x14ac:dyDescent="0.25">
      <c r="A94" s="4" t="str">
        <f ca="1">IF(OR($A94=0,$J94=""),"-",CONCATENATE(#REF!&amp;".",IF(AND(#REF!&gt;=2,$A94&gt;=2),#REF!&amp;".",""),IF(AND(#REF!&gt;=3,$A94&gt;=3),#REF!&amp;".",""),IF(AND(#REF!&gt;=4,$A94&gt;=4),#REF!&amp;".",""),IF($A94="S",#REF!&amp;".","")))</f>
        <v>-</v>
      </c>
      <c r="B94" s="22" t="s">
        <v>8</v>
      </c>
      <c r="C94" s="5" t="s">
        <v>161</v>
      </c>
      <c r="D94" s="6" t="s">
        <v>162</v>
      </c>
      <c r="E94" s="7" t="s">
        <v>163</v>
      </c>
      <c r="F94" s="8">
        <v>21.75</v>
      </c>
      <c r="G94" s="9"/>
      <c r="H94" s="10"/>
      <c r="I94" s="8">
        <f t="shared" ca="1" si="2"/>
        <v>0</v>
      </c>
      <c r="J94" s="11">
        <f t="shared" ca="1" si="3"/>
        <v>0</v>
      </c>
    </row>
    <row r="95" spans="1:10" x14ac:dyDescent="0.25">
      <c r="A95" s="25" t="str">
        <f ca="1">IF(OR($A95=0,$J95=""),"-",CONCATENATE(#REF!&amp;".",IF(AND(#REF!&gt;=2,$A95&gt;=2),#REF!&amp;".",""),IF(AND(#REF!&gt;=3,$A95&gt;=3),#REF!&amp;".",""),IF(AND(#REF!&gt;=4,$A95&gt;=4),#REF!&amp;".",""),IF($A95="S",#REF!&amp;".","")))</f>
        <v>1.9.</v>
      </c>
      <c r="B95" s="26"/>
      <c r="C95" s="27"/>
      <c r="D95" s="28" t="s">
        <v>164</v>
      </c>
      <c r="E95" s="29"/>
      <c r="F95" s="30"/>
      <c r="G95" s="31"/>
      <c r="H95" s="32"/>
      <c r="I95" s="30"/>
      <c r="J95" s="33"/>
    </row>
    <row r="96" spans="1:10" x14ac:dyDescent="0.25">
      <c r="A96" s="4" t="str">
        <f ca="1">IF(OR($A96=0,$J96=""),"-",CONCATENATE(#REF!&amp;".",IF(AND(#REF!&gt;=2,$A96&gt;=2),#REF!&amp;".",""),IF(AND(#REF!&gt;=3,$A96&gt;=3),#REF!&amp;".",""),IF(AND(#REF!&gt;=4,$A96&gt;=4),#REF!&amp;".",""),IF($A96="S",#REF!&amp;".","")))</f>
        <v>-</v>
      </c>
      <c r="B96" s="22" t="s">
        <v>15</v>
      </c>
      <c r="C96" s="5" t="s">
        <v>165</v>
      </c>
      <c r="D96" s="6" t="s">
        <v>166</v>
      </c>
      <c r="E96" s="7" t="s">
        <v>120</v>
      </c>
      <c r="F96" s="8">
        <v>906.06</v>
      </c>
      <c r="G96" s="9"/>
      <c r="H96" s="10"/>
      <c r="I96" s="8">
        <f t="shared" ca="1" si="2"/>
        <v>0</v>
      </c>
      <c r="J96" s="11">
        <f t="shared" ca="1" si="3"/>
        <v>0</v>
      </c>
    </row>
    <row r="97" spans="1:10" x14ac:dyDescent="0.25">
      <c r="A97" s="17"/>
      <c r="B97" s="23"/>
      <c r="C97" s="18"/>
      <c r="D97" s="18"/>
      <c r="E97" s="18"/>
      <c r="F97" s="18"/>
      <c r="G97" s="18"/>
      <c r="H97" s="18"/>
      <c r="I97" s="18"/>
      <c r="J97" s="19"/>
    </row>
  </sheetData>
  <mergeCells count="1">
    <mergeCell ref="A3:D3"/>
  </mergeCells>
  <conditionalFormatting sqref="I84:J84 I15:J22 I24:J24 I26:J28 I86:J88 I90:J90 I92:J92 I94:J96 I12:J13 I38:J38 A4:A96">
    <cfRule type="expression" dxfId="320" priority="89" stopIfTrue="1">
      <formula>$A4=1</formula>
    </cfRule>
    <cfRule type="expression" dxfId="319" priority="90" stopIfTrue="1">
      <formula>OR($A4=0,$A4=2,$A4=3,$A4=4)</formula>
    </cfRule>
  </conditionalFormatting>
  <conditionalFormatting sqref="F84 F15:F22 F24 F26:F28 F86:F88 F90 F92 F94:F96 F12:F13 F38 E4:E96">
    <cfRule type="expression" dxfId="393" priority="94" stopIfTrue="1">
      <formula>$A4=1</formula>
    </cfRule>
    <cfRule type="expression" dxfId="392" priority="95" stopIfTrue="1">
      <formula>OR($A4=0,$A4=2,$A4=3,$A4=4)</formula>
    </cfRule>
  </conditionalFormatting>
  <conditionalFormatting sqref="I4:J9">
    <cfRule type="expression" dxfId="391" priority="84" stopIfTrue="1">
      <formula>$A4=1</formula>
    </cfRule>
    <cfRule type="expression" dxfId="390" priority="85" stopIfTrue="1">
      <formula>OR($A4=0,$A4=2,$A4=3,$A4=4)</formula>
    </cfRule>
  </conditionalFormatting>
  <conditionalFormatting sqref="F4:F9">
    <cfRule type="expression" dxfId="389" priority="86" stopIfTrue="1">
      <formula>$A4=1</formula>
    </cfRule>
    <cfRule type="expression" dxfId="388" priority="87" stopIfTrue="1">
      <formula>OR($A4=0,$A4=2,$A4=3,$A4=4)</formula>
    </cfRule>
  </conditionalFormatting>
  <conditionalFormatting sqref="I29:J36">
    <cfRule type="expression" dxfId="387" priority="79" stopIfTrue="1">
      <formula>$A29=1</formula>
    </cfRule>
    <cfRule type="expression" dxfId="386" priority="80" stopIfTrue="1">
      <formula>OR($A29=0,$A29=2,$A29=3,$A29=4)</formula>
    </cfRule>
  </conditionalFormatting>
  <conditionalFormatting sqref="F29:F36">
    <cfRule type="expression" dxfId="385" priority="81" stopIfTrue="1">
      <formula>$A29=1</formula>
    </cfRule>
    <cfRule type="expression" dxfId="384" priority="82" stopIfTrue="1">
      <formula>OR($A29=0,$A29=2,$A29=3,$A29=4)</formula>
    </cfRule>
  </conditionalFormatting>
  <conditionalFormatting sqref="I39:J47">
    <cfRule type="expression" dxfId="383" priority="74" stopIfTrue="1">
      <formula>$A39=1</formula>
    </cfRule>
    <cfRule type="expression" dxfId="382" priority="75" stopIfTrue="1">
      <formula>OR($A39=0,$A39=2,$A39=3,$A39=4)</formula>
    </cfRule>
  </conditionalFormatting>
  <conditionalFormatting sqref="F39:F47">
    <cfRule type="expression" dxfId="381" priority="76" stopIfTrue="1">
      <formula>$A39=1</formula>
    </cfRule>
    <cfRule type="expression" dxfId="380" priority="77" stopIfTrue="1">
      <formula>OR($A39=0,$A39=2,$A39=3,$A39=4)</formula>
    </cfRule>
  </conditionalFormatting>
  <conditionalFormatting sqref="I48:J56">
    <cfRule type="expression" dxfId="379" priority="69" stopIfTrue="1">
      <formula>$A48=1</formula>
    </cfRule>
    <cfRule type="expression" dxfId="378" priority="70" stopIfTrue="1">
      <formula>OR($A48=0,$A48=2,$A48=3,$A48=4)</formula>
    </cfRule>
  </conditionalFormatting>
  <conditionalFormatting sqref="F48:F56">
    <cfRule type="expression" dxfId="377" priority="71" stopIfTrue="1">
      <formula>$A48=1</formula>
    </cfRule>
    <cfRule type="expression" dxfId="376" priority="72" stopIfTrue="1">
      <formula>OR($A48=0,$A48=2,$A48=3,$A48=4)</formula>
    </cfRule>
  </conditionalFormatting>
  <conditionalFormatting sqref="I57:J65">
    <cfRule type="expression" dxfId="375" priority="64" stopIfTrue="1">
      <formula>$A57=1</formula>
    </cfRule>
    <cfRule type="expression" dxfId="374" priority="65" stopIfTrue="1">
      <formula>OR($A57=0,$A57=2,$A57=3,$A57=4)</formula>
    </cfRule>
  </conditionalFormatting>
  <conditionalFormatting sqref="F57:F65">
    <cfRule type="expression" dxfId="373" priority="66" stopIfTrue="1">
      <formula>$A57=1</formula>
    </cfRule>
    <cfRule type="expression" dxfId="372" priority="67" stopIfTrue="1">
      <formula>OR($A57=0,$A57=2,$A57=3,$A57=4)</formula>
    </cfRule>
  </conditionalFormatting>
  <conditionalFormatting sqref="I66:J74">
    <cfRule type="expression" dxfId="371" priority="59" stopIfTrue="1">
      <formula>$A66=1</formula>
    </cfRule>
    <cfRule type="expression" dxfId="370" priority="60" stopIfTrue="1">
      <formula>OR($A66=0,$A66=2,$A66=3,$A66=4)</formula>
    </cfRule>
  </conditionalFormatting>
  <conditionalFormatting sqref="F66:F74">
    <cfRule type="expression" dxfId="369" priority="61" stopIfTrue="1">
      <formula>$A66=1</formula>
    </cfRule>
    <cfRule type="expression" dxfId="368" priority="62" stopIfTrue="1">
      <formula>OR($A66=0,$A66=2,$A66=3,$A66=4)</formula>
    </cfRule>
  </conditionalFormatting>
  <conditionalFormatting sqref="I75:J83">
    <cfRule type="expression" dxfId="367" priority="54" stopIfTrue="1">
      <formula>$A75=1</formula>
    </cfRule>
    <cfRule type="expression" dxfId="366" priority="55" stopIfTrue="1">
      <formula>OR($A75=0,$A75=2,$A75=3,$A75=4)</formula>
    </cfRule>
  </conditionalFormatting>
  <conditionalFormatting sqref="F75:F83">
    <cfRule type="expression" dxfId="365" priority="56" stopIfTrue="1">
      <formula>$A75=1</formula>
    </cfRule>
    <cfRule type="expression" dxfId="364" priority="57" stopIfTrue="1">
      <formula>OR($A75=0,$A75=2,$A75=3,$A75=4)</formula>
    </cfRule>
  </conditionalFormatting>
  <conditionalFormatting sqref="I14:J14">
    <cfRule type="expression" dxfId="363" priority="49" stopIfTrue="1">
      <formula>$A14=1</formula>
    </cfRule>
    <cfRule type="expression" dxfId="362" priority="50" stopIfTrue="1">
      <formula>OR($A14=0,$A14=2,$A14=3,$A14=4)</formula>
    </cfRule>
  </conditionalFormatting>
  <conditionalFormatting sqref="F14">
    <cfRule type="expression" dxfId="361" priority="51" stopIfTrue="1">
      <formula>$A14=1</formula>
    </cfRule>
    <cfRule type="expression" dxfId="360" priority="52" stopIfTrue="1">
      <formula>OR($A14=0,$A14=2,$A14=3,$A14=4)</formula>
    </cfRule>
  </conditionalFormatting>
  <conditionalFormatting sqref="I23:J23">
    <cfRule type="expression" dxfId="359" priority="44" stopIfTrue="1">
      <formula>$A23=1</formula>
    </cfRule>
    <cfRule type="expression" dxfId="358" priority="45" stopIfTrue="1">
      <formula>OR($A23=0,$A23=2,$A23=3,$A23=4)</formula>
    </cfRule>
  </conditionalFormatting>
  <conditionalFormatting sqref="F23">
    <cfRule type="expression" dxfId="357" priority="46" stopIfTrue="1">
      <formula>$A23=1</formula>
    </cfRule>
    <cfRule type="expression" dxfId="356" priority="47" stopIfTrue="1">
      <formula>OR($A23=0,$A23=2,$A23=3,$A23=4)</formula>
    </cfRule>
  </conditionalFormatting>
  <conditionalFormatting sqref="I25:J25">
    <cfRule type="expression" dxfId="355" priority="39" stopIfTrue="1">
      <formula>$A25=1</formula>
    </cfRule>
    <cfRule type="expression" dxfId="354" priority="40" stopIfTrue="1">
      <formula>OR($A25=0,$A25=2,$A25=3,$A25=4)</formula>
    </cfRule>
  </conditionalFormatting>
  <conditionalFormatting sqref="F25">
    <cfRule type="expression" dxfId="353" priority="41" stopIfTrue="1">
      <formula>$A25=1</formula>
    </cfRule>
    <cfRule type="expression" dxfId="352" priority="42" stopIfTrue="1">
      <formula>OR($A25=0,$A25=2,$A25=3,$A25=4)</formula>
    </cfRule>
  </conditionalFormatting>
  <conditionalFormatting sqref="I37:J37">
    <cfRule type="expression" dxfId="351" priority="34" stopIfTrue="1">
      <formula>$A37=1</formula>
    </cfRule>
    <cfRule type="expression" dxfId="350" priority="35" stopIfTrue="1">
      <formula>OR($A37=0,$A37=2,$A37=3,$A37=4)</formula>
    </cfRule>
  </conditionalFormatting>
  <conditionalFormatting sqref="F37">
    <cfRule type="expression" dxfId="349" priority="36" stopIfTrue="1">
      <formula>$A37=1</formula>
    </cfRule>
    <cfRule type="expression" dxfId="348" priority="37" stopIfTrue="1">
      <formula>OR($A37=0,$A37=2,$A37=3,$A37=4)</formula>
    </cfRule>
  </conditionalFormatting>
  <conditionalFormatting sqref="I85:J85">
    <cfRule type="expression" dxfId="347" priority="29" stopIfTrue="1">
      <formula>$A85=1</formula>
    </cfRule>
    <cfRule type="expression" dxfId="346" priority="30" stopIfTrue="1">
      <formula>OR($A85=0,$A85=2,$A85=3,$A85=4)</formula>
    </cfRule>
  </conditionalFormatting>
  <conditionalFormatting sqref="F85">
    <cfRule type="expression" dxfId="345" priority="31" stopIfTrue="1">
      <formula>$A85=1</formula>
    </cfRule>
    <cfRule type="expression" dxfId="344" priority="32" stopIfTrue="1">
      <formula>OR($A85=0,$A85=2,$A85=3,$A85=4)</formula>
    </cfRule>
  </conditionalFormatting>
  <conditionalFormatting sqref="I89:J89">
    <cfRule type="expression" dxfId="343" priority="24" stopIfTrue="1">
      <formula>$A89=1</formula>
    </cfRule>
    <cfRule type="expression" dxfId="342" priority="25" stopIfTrue="1">
      <formula>OR($A89=0,$A89=2,$A89=3,$A89=4)</formula>
    </cfRule>
  </conditionalFormatting>
  <conditionalFormatting sqref="F89">
    <cfRule type="expression" dxfId="341" priority="26" stopIfTrue="1">
      <formula>$A89=1</formula>
    </cfRule>
    <cfRule type="expression" dxfId="340" priority="27" stopIfTrue="1">
      <formula>OR($A89=0,$A89=2,$A89=3,$A89=4)</formula>
    </cfRule>
  </conditionalFormatting>
  <conditionalFormatting sqref="I91:J91">
    <cfRule type="expression" dxfId="339" priority="19" stopIfTrue="1">
      <formula>$A91=1</formula>
    </cfRule>
    <cfRule type="expression" dxfId="338" priority="20" stopIfTrue="1">
      <formula>OR($A91=0,$A91=2,$A91=3,$A91=4)</formula>
    </cfRule>
  </conditionalFormatting>
  <conditionalFormatting sqref="F91">
    <cfRule type="expression" dxfId="337" priority="21" stopIfTrue="1">
      <formula>$A91=1</formula>
    </cfRule>
    <cfRule type="expression" dxfId="336" priority="22" stopIfTrue="1">
      <formula>OR($A91=0,$A91=2,$A91=3,$A91=4)</formula>
    </cfRule>
  </conditionalFormatting>
  <conditionalFormatting sqref="I93:J93">
    <cfRule type="expression" dxfId="335" priority="14" stopIfTrue="1">
      <formula>$A93=1</formula>
    </cfRule>
    <cfRule type="expression" dxfId="334" priority="15" stopIfTrue="1">
      <formula>OR($A93=0,$A93=2,$A93=3,$A93=4)</formula>
    </cfRule>
  </conditionalFormatting>
  <conditionalFormatting sqref="F93">
    <cfRule type="expression" dxfId="333" priority="16" stopIfTrue="1">
      <formula>$A93=1</formula>
    </cfRule>
    <cfRule type="expression" dxfId="332" priority="17" stopIfTrue="1">
      <formula>OR($A93=0,$A93=2,$A93=3,$A93=4)</formula>
    </cfRule>
  </conditionalFormatting>
  <conditionalFormatting sqref="I10:J11">
    <cfRule type="expression" dxfId="331" priority="9" stopIfTrue="1">
      <formula>$A10=1</formula>
    </cfRule>
    <cfRule type="expression" dxfId="330" priority="10" stopIfTrue="1">
      <formula>OR($A10=0,$A10=2,$A10=3,$A10=4)</formula>
    </cfRule>
  </conditionalFormatting>
  <conditionalFormatting sqref="F10:F11">
    <cfRule type="expression" dxfId="329" priority="11" stopIfTrue="1">
      <formula>$A10=1</formula>
    </cfRule>
    <cfRule type="expression" dxfId="328" priority="12" stopIfTrue="1">
      <formula>OR($A10=0,$A10=2,$A10=3,$A10=4)</formula>
    </cfRule>
  </conditionalFormatting>
  <conditionalFormatting sqref="D4:D96">
    <cfRule type="expression" dxfId="327" priority="4" stopIfTrue="1">
      <formula>$A4=1</formula>
    </cfRule>
    <cfRule type="expression" dxfId="326" priority="5" stopIfTrue="1">
      <formula>OR($A4=0,$A4=2,$A4=3,$A4=4)</formula>
    </cfRule>
  </conditionalFormatting>
  <conditionalFormatting sqref="B4:C96">
    <cfRule type="expression" dxfId="325" priority="6" stopIfTrue="1">
      <formula>$A4=1</formula>
    </cfRule>
    <cfRule type="expression" dxfId="324" priority="7" stopIfTrue="1">
      <formula>OR($A4=0,$A4=2,$A4=3,$A4=4)</formula>
    </cfRule>
  </conditionalFormatting>
  <conditionalFormatting sqref="G4:H96">
    <cfRule type="expression" dxfId="323" priority="1" stopIfTrue="1">
      <formula>$A4=1</formula>
    </cfRule>
    <cfRule type="expression" dxfId="322" priority="2" stopIfTrue="1">
      <formula>OR($A4=0,$A4=2,$A4=3,$A4=4)</formula>
    </cfRule>
    <cfRule type="expression" dxfId="321" priority="3" stopIfTrue="1">
      <formula>AND(TIPOORCAMENTO="Licitado",$A4&lt;&gt;"L",$A4&lt;&gt;-1)</formula>
    </cfRule>
  </conditionalFormatting>
  <dataValidations count="5">
    <dataValidation allowBlank="1" showInputMessage="1" showErrorMessage="1" prompt="Para Orçamento Proposto, o Preço Unitário é resultado do produto do Custo Unitário pelo BDI._x000a_Para Orçamento Licitado, deve ser preenchido na Coluna AL." sqref="I4:I96"/>
    <dataValidation allowBlank="1" showInputMessage="1" showErrorMessage="1" prompt="A entrada de quantidades é feita na coluna AJ se acompanhamento por BM, ou na aba &quot;Memória de Cálculo/PLQ&quot; se acompanhamento por PLE." sqref="F4:F96"/>
    <dataValidation type="list" errorStyle="warning" allowBlank="1" showErrorMessage="1" errorTitle="Aviso BDI" error="Selecione um dos 3 BDI da lista._x000a__x000a_Caso tenha mais de 3 BDI nesta Planilha Orçamentária digite apenas valor percentual." sqref="H4:H96">
      <mc:AlternateContent xmlns:x12ac="http://schemas.microsoft.com/office/spreadsheetml/2011/1/ac" xmlns:mc="http://schemas.openxmlformats.org/markup-compatibility/2006">
        <mc:Choice Requires="x12ac">
          <x12ac:list>BDI 1,BDI 2,BDI 3,"0,00%"</x12ac:list>
        </mc:Choice>
        <mc:Fallback>
          <formula1>"BDI 1,BDI 2,BDI 3,0,00%"</formula1>
        </mc:Fallback>
      </mc:AlternateContent>
      <formula2>0</formula2>
    </dataValidation>
    <dataValidation type="list" allowBlank="1" sqref="B4:B96">
      <formula1>"SINAPI,SINAPI-I,SICRO,Composição,Cotação"</formula1>
      <formula2>0</formula2>
    </dataValidation>
    <dataValidation type="decimal" operator="greaterThan" allowBlank="1" showErrorMessage="1" error="Apenas números decimais maiores que zero." sqref="G4:G96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A24" workbookViewId="0">
      <selection activeCell="L47" sqref="L47"/>
    </sheetView>
  </sheetViews>
  <sheetFormatPr defaultRowHeight="15" x14ac:dyDescent="0.25"/>
  <sheetData>
    <row r="1" spans="1:16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x14ac:dyDescent="0.25">
      <c r="A2" s="57"/>
      <c r="B2" s="36"/>
      <c r="C2" s="37"/>
      <c r="D2" s="38"/>
      <c r="E2" s="38"/>
      <c r="F2" s="39"/>
      <c r="G2" s="40"/>
      <c r="H2" s="41"/>
      <c r="I2" s="42"/>
      <c r="J2" s="42"/>
      <c r="K2" s="42"/>
      <c r="L2" s="42"/>
      <c r="M2" s="42"/>
      <c r="N2" s="42"/>
      <c r="O2" s="42"/>
      <c r="P2" s="57"/>
    </row>
    <row r="3" spans="1:16" x14ac:dyDescent="0.25">
      <c r="A3" s="57"/>
      <c r="B3" s="36"/>
      <c r="C3" s="37"/>
      <c r="D3" s="38"/>
      <c r="E3" s="38"/>
      <c r="F3" s="39"/>
      <c r="G3" s="40"/>
      <c r="H3" s="43"/>
      <c r="I3" s="44"/>
      <c r="J3" s="44"/>
      <c r="K3" s="44"/>
      <c r="L3" s="44"/>
      <c r="M3" s="44"/>
      <c r="N3" s="44"/>
      <c r="O3" s="44"/>
      <c r="P3" s="57"/>
    </row>
    <row r="4" spans="1:16" x14ac:dyDescent="0.25">
      <c r="A4" s="57"/>
      <c r="B4" s="45"/>
      <c r="C4" s="46"/>
      <c r="D4" s="46"/>
      <c r="E4" s="46"/>
      <c r="F4" s="47"/>
      <c r="G4" s="48"/>
      <c r="H4" s="49"/>
      <c r="I4" s="49"/>
      <c r="J4" s="49"/>
      <c r="K4" s="49"/>
      <c r="L4" s="49"/>
      <c r="M4" s="49"/>
      <c r="N4" s="49"/>
      <c r="O4" s="49"/>
      <c r="P4" s="57"/>
    </row>
    <row r="5" spans="1:16" x14ac:dyDescent="0.25">
      <c r="A5" s="57"/>
      <c r="B5" s="35"/>
      <c r="C5" s="50"/>
      <c r="D5" s="50"/>
      <c r="E5" s="50"/>
      <c r="F5" s="51"/>
      <c r="G5" s="48"/>
      <c r="H5" s="52"/>
      <c r="I5" s="52"/>
      <c r="J5" s="52"/>
      <c r="K5" s="52"/>
      <c r="L5" s="52"/>
      <c r="M5" s="52"/>
      <c r="N5" s="52"/>
      <c r="O5" s="52"/>
      <c r="P5" s="57"/>
    </row>
    <row r="6" spans="1:16" x14ac:dyDescent="0.25">
      <c r="A6" s="57"/>
      <c r="B6" s="45"/>
      <c r="C6" s="46"/>
      <c r="D6" s="46"/>
      <c r="E6" s="46"/>
      <c r="F6" s="47"/>
      <c r="G6" s="48"/>
      <c r="H6" s="49"/>
      <c r="I6" s="49"/>
      <c r="J6" s="49"/>
      <c r="K6" s="49"/>
      <c r="L6" s="49"/>
      <c r="M6" s="49"/>
      <c r="N6" s="49"/>
      <c r="O6" s="49"/>
      <c r="P6" s="57"/>
    </row>
    <row r="7" spans="1:16" x14ac:dyDescent="0.25">
      <c r="A7" s="57"/>
      <c r="B7" s="35"/>
      <c r="C7" s="50"/>
      <c r="D7" s="50"/>
      <c r="E7" s="50"/>
      <c r="F7" s="51"/>
      <c r="G7" s="48"/>
      <c r="H7" s="52"/>
      <c r="I7" s="52"/>
      <c r="J7" s="52"/>
      <c r="K7" s="52"/>
      <c r="L7" s="52"/>
      <c r="M7" s="52"/>
      <c r="N7" s="52"/>
      <c r="O7" s="52"/>
      <c r="P7" s="57"/>
    </row>
    <row r="8" spans="1:16" x14ac:dyDescent="0.25">
      <c r="A8" s="57"/>
      <c r="B8" s="45"/>
      <c r="C8" s="46"/>
      <c r="D8" s="46"/>
      <c r="E8" s="46"/>
      <c r="F8" s="47"/>
      <c r="G8" s="48"/>
      <c r="H8" s="49"/>
      <c r="I8" s="49"/>
      <c r="J8" s="49"/>
      <c r="K8" s="49"/>
      <c r="L8" s="49"/>
      <c r="M8" s="49"/>
      <c r="N8" s="49"/>
      <c r="O8" s="49"/>
      <c r="P8" s="57"/>
    </row>
    <row r="9" spans="1:16" x14ac:dyDescent="0.25">
      <c r="A9" s="57"/>
      <c r="B9" s="35"/>
      <c r="C9" s="50"/>
      <c r="D9" s="50"/>
      <c r="E9" s="50"/>
      <c r="F9" s="51"/>
      <c r="G9" s="48"/>
      <c r="H9" s="52"/>
      <c r="I9" s="52"/>
      <c r="J9" s="52"/>
      <c r="K9" s="52"/>
      <c r="L9" s="52"/>
      <c r="M9" s="52"/>
      <c r="N9" s="52"/>
      <c r="O9" s="52"/>
      <c r="P9" s="57"/>
    </row>
    <row r="10" spans="1:16" x14ac:dyDescent="0.25">
      <c r="A10" s="57"/>
      <c r="B10" s="45"/>
      <c r="C10" s="46"/>
      <c r="D10" s="46"/>
      <c r="E10" s="46"/>
      <c r="F10" s="47"/>
      <c r="G10" s="48"/>
      <c r="H10" s="49"/>
      <c r="I10" s="49"/>
      <c r="J10" s="49"/>
      <c r="K10" s="49"/>
      <c r="L10" s="49"/>
      <c r="M10" s="49"/>
      <c r="N10" s="49"/>
      <c r="O10" s="49"/>
      <c r="P10" s="57"/>
    </row>
    <row r="11" spans="1:16" x14ac:dyDescent="0.25">
      <c r="A11" s="57"/>
      <c r="B11" s="35"/>
      <c r="C11" s="50"/>
      <c r="D11" s="50"/>
      <c r="E11" s="50"/>
      <c r="F11" s="51"/>
      <c r="G11" s="48"/>
      <c r="H11" s="52"/>
      <c r="I11" s="52"/>
      <c r="J11" s="52"/>
      <c r="K11" s="52"/>
      <c r="L11" s="52"/>
      <c r="M11" s="52"/>
      <c r="N11" s="52"/>
      <c r="O11" s="52"/>
      <c r="P11" s="57"/>
    </row>
    <row r="12" spans="1:16" x14ac:dyDescent="0.25">
      <c r="A12" s="57"/>
      <c r="B12" s="45"/>
      <c r="C12" s="46"/>
      <c r="D12" s="46"/>
      <c r="E12" s="46"/>
      <c r="F12" s="47"/>
      <c r="G12" s="48"/>
      <c r="H12" s="49"/>
      <c r="I12" s="49"/>
      <c r="J12" s="49"/>
      <c r="K12" s="49"/>
      <c r="L12" s="49"/>
      <c r="M12" s="49"/>
      <c r="N12" s="49"/>
      <c r="O12" s="49"/>
      <c r="P12" s="57"/>
    </row>
    <row r="13" spans="1:16" x14ac:dyDescent="0.25">
      <c r="A13" s="57"/>
      <c r="B13" s="35"/>
      <c r="C13" s="50"/>
      <c r="D13" s="50"/>
      <c r="E13" s="50"/>
      <c r="F13" s="51"/>
      <c r="G13" s="48"/>
      <c r="H13" s="52"/>
      <c r="I13" s="52"/>
      <c r="J13" s="52"/>
      <c r="K13" s="52"/>
      <c r="L13" s="52"/>
      <c r="M13" s="52"/>
      <c r="N13" s="52"/>
      <c r="O13" s="52"/>
      <c r="P13" s="57"/>
    </row>
    <row r="14" spans="1:16" x14ac:dyDescent="0.25">
      <c r="A14" s="57"/>
      <c r="B14" s="45"/>
      <c r="C14" s="46"/>
      <c r="D14" s="46"/>
      <c r="E14" s="46"/>
      <c r="F14" s="47"/>
      <c r="G14" s="48"/>
      <c r="H14" s="49"/>
      <c r="I14" s="49"/>
      <c r="J14" s="49"/>
      <c r="K14" s="49"/>
      <c r="L14" s="49"/>
      <c r="M14" s="49"/>
      <c r="N14" s="49"/>
      <c r="O14" s="49"/>
      <c r="P14" s="57"/>
    </row>
    <row r="15" spans="1:16" x14ac:dyDescent="0.25">
      <c r="A15" s="57"/>
      <c r="B15" s="35"/>
      <c r="C15" s="50"/>
      <c r="D15" s="50"/>
      <c r="E15" s="50"/>
      <c r="F15" s="51"/>
      <c r="G15" s="48"/>
      <c r="H15" s="52"/>
      <c r="I15" s="52"/>
      <c r="J15" s="52"/>
      <c r="K15" s="52"/>
      <c r="L15" s="52"/>
      <c r="M15" s="52"/>
      <c r="N15" s="52"/>
      <c r="O15" s="52"/>
      <c r="P15" s="57"/>
    </row>
    <row r="16" spans="1:16" x14ac:dyDescent="0.25">
      <c r="A16" s="57"/>
      <c r="B16" s="45"/>
      <c r="C16" s="46"/>
      <c r="D16" s="46"/>
      <c r="E16" s="46"/>
      <c r="F16" s="47"/>
      <c r="G16" s="48"/>
      <c r="H16" s="49"/>
      <c r="I16" s="49"/>
      <c r="J16" s="49"/>
      <c r="K16" s="49"/>
      <c r="L16" s="49"/>
      <c r="M16" s="49"/>
      <c r="N16" s="49"/>
      <c r="O16" s="49"/>
      <c r="P16" s="57"/>
    </row>
    <row r="17" spans="1:16" x14ac:dyDescent="0.25">
      <c r="A17" s="57"/>
      <c r="B17" s="35"/>
      <c r="C17" s="50"/>
      <c r="D17" s="50"/>
      <c r="E17" s="50"/>
      <c r="F17" s="51"/>
      <c r="G17" s="48"/>
      <c r="H17" s="52"/>
      <c r="I17" s="52"/>
      <c r="J17" s="52"/>
      <c r="K17" s="52"/>
      <c r="L17" s="52"/>
      <c r="M17" s="52"/>
      <c r="N17" s="52"/>
      <c r="O17" s="52"/>
      <c r="P17" s="57"/>
    </row>
    <row r="18" spans="1:16" x14ac:dyDescent="0.25">
      <c r="A18" s="57"/>
      <c r="B18" s="45"/>
      <c r="C18" s="46"/>
      <c r="D18" s="46"/>
      <c r="E18" s="46"/>
      <c r="F18" s="47"/>
      <c r="G18" s="48"/>
      <c r="H18" s="49"/>
      <c r="I18" s="49"/>
      <c r="J18" s="49"/>
      <c r="K18" s="49"/>
      <c r="L18" s="49"/>
      <c r="M18" s="49"/>
      <c r="N18" s="49"/>
      <c r="O18" s="49"/>
      <c r="P18" s="57"/>
    </row>
    <row r="19" spans="1:16" x14ac:dyDescent="0.25">
      <c r="A19" s="57"/>
      <c r="B19" s="35"/>
      <c r="C19" s="50"/>
      <c r="D19" s="50"/>
      <c r="E19" s="50"/>
      <c r="F19" s="51"/>
      <c r="G19" s="48"/>
      <c r="H19" s="52"/>
      <c r="I19" s="52"/>
      <c r="J19" s="52"/>
      <c r="K19" s="52"/>
      <c r="L19" s="52"/>
      <c r="M19" s="52"/>
      <c r="N19" s="52"/>
      <c r="O19" s="52"/>
      <c r="P19" s="57"/>
    </row>
    <row r="20" spans="1:16" x14ac:dyDescent="0.25">
      <c r="A20" s="57"/>
      <c r="B20" s="45"/>
      <c r="C20" s="46"/>
      <c r="D20" s="46"/>
      <c r="E20" s="46"/>
      <c r="F20" s="47"/>
      <c r="G20" s="48"/>
      <c r="H20" s="49"/>
      <c r="I20" s="49"/>
      <c r="J20" s="49"/>
      <c r="K20" s="49"/>
      <c r="L20" s="49"/>
      <c r="M20" s="49"/>
      <c r="N20" s="49"/>
      <c r="O20" s="49"/>
      <c r="P20" s="57"/>
    </row>
    <row r="21" spans="1:16" x14ac:dyDescent="0.25">
      <c r="A21" s="57"/>
      <c r="B21" s="35"/>
      <c r="C21" s="50"/>
      <c r="D21" s="50"/>
      <c r="E21" s="50"/>
      <c r="F21" s="51"/>
      <c r="G21" s="48"/>
      <c r="H21" s="52"/>
      <c r="I21" s="52"/>
      <c r="J21" s="52"/>
      <c r="K21" s="52"/>
      <c r="L21" s="52"/>
      <c r="M21" s="52"/>
      <c r="N21" s="52"/>
      <c r="O21" s="52"/>
      <c r="P21" s="57"/>
    </row>
    <row r="22" spans="1:16" x14ac:dyDescent="0.25">
      <c r="A22" s="57"/>
      <c r="B22" s="45"/>
      <c r="C22" s="46"/>
      <c r="D22" s="46"/>
      <c r="E22" s="46"/>
      <c r="F22" s="47"/>
      <c r="G22" s="48"/>
      <c r="H22" s="49"/>
      <c r="I22" s="49"/>
      <c r="J22" s="49"/>
      <c r="K22" s="49"/>
      <c r="L22" s="49"/>
      <c r="M22" s="49"/>
      <c r="N22" s="49"/>
      <c r="O22" s="49"/>
      <c r="P22" s="57"/>
    </row>
    <row r="23" spans="1:16" x14ac:dyDescent="0.25">
      <c r="A23" s="57"/>
      <c r="B23" s="35"/>
      <c r="C23" s="50"/>
      <c r="D23" s="50"/>
      <c r="E23" s="50"/>
      <c r="F23" s="51"/>
      <c r="G23" s="48"/>
      <c r="H23" s="52"/>
      <c r="I23" s="52"/>
      <c r="J23" s="52"/>
      <c r="K23" s="52"/>
      <c r="L23" s="52"/>
      <c r="M23" s="52"/>
      <c r="N23" s="52"/>
      <c r="O23" s="52"/>
      <c r="P23" s="57"/>
    </row>
    <row r="24" spans="1:16" x14ac:dyDescent="0.25">
      <c r="A24" s="57"/>
      <c r="B24" s="45"/>
      <c r="C24" s="46"/>
      <c r="D24" s="46"/>
      <c r="E24" s="46"/>
      <c r="F24" s="47"/>
      <c r="G24" s="48"/>
      <c r="H24" s="49"/>
      <c r="I24" s="49"/>
      <c r="J24" s="49"/>
      <c r="K24" s="49"/>
      <c r="L24" s="49"/>
      <c r="M24" s="49"/>
      <c r="N24" s="49"/>
      <c r="O24" s="49"/>
      <c r="P24" s="57"/>
    </row>
    <row r="25" spans="1:16" x14ac:dyDescent="0.25">
      <c r="A25" s="57"/>
      <c r="B25" s="35"/>
      <c r="C25" s="50"/>
      <c r="D25" s="50"/>
      <c r="E25" s="50"/>
      <c r="F25" s="51"/>
      <c r="G25" s="48"/>
      <c r="H25" s="52"/>
      <c r="I25" s="52"/>
      <c r="J25" s="52"/>
      <c r="K25" s="52"/>
      <c r="L25" s="52"/>
      <c r="M25" s="52"/>
      <c r="N25" s="52"/>
      <c r="O25" s="52"/>
      <c r="P25" s="57"/>
    </row>
    <row r="26" spans="1:16" x14ac:dyDescent="0.25">
      <c r="A26" s="57"/>
      <c r="B26" s="35"/>
      <c r="C26" s="35"/>
      <c r="D26" s="35"/>
      <c r="E26" s="35"/>
      <c r="F26" s="54"/>
      <c r="G26" s="54"/>
      <c r="H26" s="35"/>
      <c r="I26" s="35"/>
      <c r="J26" s="35"/>
      <c r="K26" s="35"/>
      <c r="L26" s="35"/>
      <c r="M26" s="35"/>
      <c r="N26" s="35"/>
      <c r="O26" s="35"/>
      <c r="P26" s="57"/>
    </row>
    <row r="27" spans="1:16" x14ac:dyDescent="0.25">
      <c r="A27" s="57"/>
      <c r="B27" s="53"/>
      <c r="C27" s="53"/>
      <c r="D27" s="53"/>
      <c r="E27" s="35"/>
      <c r="F27" s="54"/>
      <c r="G27" s="55"/>
      <c r="H27" s="58"/>
      <c r="I27" s="58"/>
      <c r="J27" s="58"/>
      <c r="K27" s="58"/>
      <c r="L27" s="58"/>
      <c r="M27" s="58"/>
      <c r="N27" s="58"/>
      <c r="O27" s="58"/>
      <c r="P27" s="57"/>
    </row>
    <row r="28" spans="1:16" x14ac:dyDescent="0.25">
      <c r="A28" s="57"/>
      <c r="B28" s="53"/>
      <c r="C28" s="53"/>
      <c r="D28" s="53"/>
      <c r="E28" s="35"/>
      <c r="F28" s="54"/>
      <c r="G28" s="55"/>
      <c r="H28" s="56"/>
      <c r="I28" s="56"/>
      <c r="J28" s="56"/>
      <c r="K28" s="56"/>
      <c r="L28" s="56"/>
      <c r="M28" s="56"/>
      <c r="N28" s="56"/>
      <c r="O28" s="56"/>
      <c r="P28" s="57"/>
    </row>
    <row r="29" spans="1:16" x14ac:dyDescent="0.25">
      <c r="A29" s="57"/>
      <c r="B29" s="34"/>
      <c r="C29" s="35"/>
      <c r="D29" s="35"/>
      <c r="E29" s="59"/>
      <c r="F29" s="54"/>
      <c r="G29" s="55"/>
      <c r="H29" s="56"/>
      <c r="I29" s="56"/>
      <c r="J29" s="56"/>
      <c r="K29" s="56"/>
      <c r="L29" s="56"/>
      <c r="M29" s="56"/>
      <c r="N29" s="56"/>
      <c r="O29" s="56"/>
      <c r="P29" s="57"/>
    </row>
    <row r="30" spans="1:16" x14ac:dyDescent="0.25">
      <c r="A30" s="57"/>
      <c r="B30" s="34"/>
      <c r="C30" s="35"/>
      <c r="D30" s="35"/>
      <c r="E30" s="59"/>
      <c r="F30" s="54"/>
      <c r="G30" s="55"/>
      <c r="H30" s="56"/>
      <c r="I30" s="56"/>
      <c r="J30" s="56"/>
      <c r="K30" s="56"/>
      <c r="L30" s="56"/>
      <c r="M30" s="56"/>
      <c r="N30" s="56"/>
      <c r="O30" s="56"/>
      <c r="P30" s="57"/>
    </row>
    <row r="31" spans="1:16" x14ac:dyDescent="0.25">
      <c r="A31" s="57"/>
      <c r="B31" s="35"/>
      <c r="C31" s="35"/>
      <c r="D31" s="35"/>
      <c r="E31" s="35"/>
      <c r="F31" s="60"/>
      <c r="G31" s="61"/>
      <c r="H31" s="62"/>
      <c r="I31" s="62"/>
      <c r="J31" s="62"/>
      <c r="K31" s="62"/>
      <c r="L31" s="62"/>
      <c r="M31" s="62"/>
      <c r="N31" s="62"/>
      <c r="O31" s="62"/>
      <c r="P31" s="57"/>
    </row>
    <row r="32" spans="1:16" x14ac:dyDescent="0.25">
      <c r="A32" s="57"/>
      <c r="B32" s="35"/>
      <c r="C32" s="35"/>
      <c r="D32" s="35"/>
      <c r="E32" s="35"/>
      <c r="F32" s="54"/>
      <c r="G32" s="55"/>
      <c r="H32" s="58"/>
      <c r="I32" s="58"/>
      <c r="J32" s="58"/>
      <c r="K32" s="58"/>
      <c r="L32" s="58"/>
      <c r="M32" s="58"/>
      <c r="N32" s="58"/>
      <c r="O32" s="58"/>
      <c r="P32" s="57"/>
    </row>
    <row r="33" spans="1:16" x14ac:dyDescent="0.25">
      <c r="A33" s="57"/>
      <c r="B33" s="35"/>
      <c r="C33" s="35"/>
      <c r="D33" s="35"/>
      <c r="E33" s="35"/>
      <c r="F33" s="54"/>
      <c r="G33" s="55"/>
      <c r="H33" s="56"/>
      <c r="I33" s="56"/>
      <c r="J33" s="56"/>
      <c r="K33" s="56"/>
      <c r="L33" s="56"/>
      <c r="M33" s="56"/>
      <c r="N33" s="56"/>
      <c r="O33" s="56"/>
      <c r="P33" s="57"/>
    </row>
    <row r="34" spans="1:16" x14ac:dyDescent="0.25">
      <c r="A34" s="57"/>
      <c r="B34" s="35"/>
      <c r="C34" s="35"/>
      <c r="D34" s="35"/>
      <c r="E34" s="59"/>
      <c r="F34" s="54"/>
      <c r="G34" s="55"/>
      <c r="H34" s="56"/>
      <c r="I34" s="56"/>
      <c r="J34" s="56"/>
      <c r="K34" s="56"/>
      <c r="L34" s="56"/>
      <c r="M34" s="56"/>
      <c r="N34" s="56"/>
      <c r="O34" s="56"/>
      <c r="P34" s="57"/>
    </row>
    <row r="35" spans="1:16" x14ac:dyDescent="0.25">
      <c r="A35" s="57"/>
      <c r="B35" s="35"/>
      <c r="C35" s="35"/>
      <c r="D35" s="35"/>
      <c r="E35" s="59"/>
      <c r="F35" s="54"/>
      <c r="G35" s="55"/>
      <c r="H35" s="56"/>
      <c r="I35" s="56"/>
      <c r="J35" s="56"/>
      <c r="K35" s="56"/>
      <c r="L35" s="56"/>
      <c r="M35" s="56"/>
      <c r="N35" s="56"/>
      <c r="O35" s="56"/>
      <c r="P35" s="57"/>
    </row>
    <row r="36" spans="1:16" x14ac:dyDescent="0.25">
      <c r="A36" s="57"/>
      <c r="B36" s="35"/>
      <c r="C36" s="35"/>
      <c r="D36" s="35"/>
      <c r="E36" s="35"/>
      <c r="F36" s="60"/>
      <c r="G36" s="61"/>
      <c r="H36" s="62"/>
      <c r="I36" s="62"/>
      <c r="J36" s="62"/>
      <c r="K36" s="62"/>
      <c r="L36" s="62"/>
      <c r="M36" s="62"/>
      <c r="N36" s="62"/>
      <c r="O36" s="62"/>
      <c r="P36" s="57"/>
    </row>
    <row r="37" spans="1:16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</row>
    <row r="38" spans="1:16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</row>
  </sheetData>
  <mergeCells count="5">
    <mergeCell ref="C2:C3"/>
    <mergeCell ref="G2:G3"/>
    <mergeCell ref="B27:D28"/>
    <mergeCell ref="B2:B3"/>
    <mergeCell ref="F2:F3"/>
  </mergeCells>
  <conditionalFormatting sqref="B9:F9 B7:F7 B5:F5">
    <cfRule type="expression" dxfId="28" priority="26" stopIfTrue="1">
      <formula>$L4=2</formula>
    </cfRule>
    <cfRule type="expression" dxfId="27" priority="27" stopIfTrue="1">
      <formula>AND($L4=1,$R4&lt;&gt;"")</formula>
    </cfRule>
  </conditionalFormatting>
  <conditionalFormatting sqref="B8:F8 B6:F6 B4:F4">
    <cfRule type="expression" dxfId="26" priority="28" stopIfTrue="1">
      <formula>$L4=2</formula>
    </cfRule>
    <cfRule type="expression" dxfId="25" priority="29" stopIfTrue="1">
      <formula>AND($L4=1,$R4&lt;&gt;"")</formula>
    </cfRule>
  </conditionalFormatting>
  <conditionalFormatting sqref="H2:H3">
    <cfRule type="expression" dxfId="24" priority="25" stopIfTrue="1">
      <formula>NOT(ISNUMBER(G$12))</formula>
    </cfRule>
  </conditionalFormatting>
  <conditionalFormatting sqref="H9:O9 H7:O7 H5:O5">
    <cfRule type="expression" dxfId="23" priority="23" stopIfTrue="1">
      <formula>AND(ISNUMBER($G4),$G4&lt;&gt;0)</formula>
    </cfRule>
  </conditionalFormatting>
  <conditionalFormatting sqref="H8:O8 H6:O6 H4:O4">
    <cfRule type="expression" dxfId="22" priority="24" stopIfTrue="1">
      <formula>H4&lt;&gt;0</formula>
    </cfRule>
  </conditionalFormatting>
  <conditionalFormatting sqref="B15:F15 B13:F13 B11:F11">
    <cfRule type="expression" dxfId="21" priority="19" stopIfTrue="1">
      <formula>$L10=2</formula>
    </cfRule>
    <cfRule type="expression" dxfId="20" priority="20" stopIfTrue="1">
      <formula>AND($L10=1,$R10&lt;&gt;"")</formula>
    </cfRule>
  </conditionalFormatting>
  <conditionalFormatting sqref="B14:F14 B12:F12 B10:F10">
    <cfRule type="expression" dxfId="19" priority="21" stopIfTrue="1">
      <formula>$L10=2</formula>
    </cfRule>
    <cfRule type="expression" dxfId="18" priority="22" stopIfTrue="1">
      <formula>AND($L10=1,$R10&lt;&gt;"")</formula>
    </cfRule>
  </conditionalFormatting>
  <conditionalFormatting sqref="H15:O15 H13:O13 H11:O11">
    <cfRule type="expression" dxfId="17" priority="17" stopIfTrue="1">
      <formula>AND(ISNUMBER($G10),$G10&lt;&gt;0)</formula>
    </cfRule>
  </conditionalFormatting>
  <conditionalFormatting sqref="H14:O14 H12:O12 H10:O10">
    <cfRule type="expression" dxfId="16" priority="18" stopIfTrue="1">
      <formula>H10&lt;&gt;0</formula>
    </cfRule>
  </conditionalFormatting>
  <conditionalFormatting sqref="B21:F21 B19:F19 B17:F17">
    <cfRule type="expression" dxfId="15" priority="13" stopIfTrue="1">
      <formula>$L16=2</formula>
    </cfRule>
    <cfRule type="expression" dxfId="14" priority="14" stopIfTrue="1">
      <formula>AND($L16=1,$R16&lt;&gt;"")</formula>
    </cfRule>
  </conditionalFormatting>
  <conditionalFormatting sqref="B20:F20 B18:F18 B16:F16">
    <cfRule type="expression" dxfId="13" priority="15" stopIfTrue="1">
      <formula>$L16=2</formula>
    </cfRule>
    <cfRule type="expression" dxfId="12" priority="16" stopIfTrue="1">
      <formula>AND($L16=1,$R16&lt;&gt;"")</formula>
    </cfRule>
  </conditionalFormatting>
  <conditionalFormatting sqref="H21:O21 H19:O19 H17:O17">
    <cfRule type="expression" dxfId="11" priority="11" stopIfTrue="1">
      <formula>AND(ISNUMBER($G16),$G16&lt;&gt;0)</formula>
    </cfRule>
  </conditionalFormatting>
  <conditionalFormatting sqref="H20:O20 H18:O18 H16:O16">
    <cfRule type="expression" dxfId="10" priority="12" stopIfTrue="1">
      <formula>H16&lt;&gt;0</formula>
    </cfRule>
  </conditionalFormatting>
  <conditionalFormatting sqref="B25:F25 B23:F23">
    <cfRule type="expression" dxfId="9" priority="7" stopIfTrue="1">
      <formula>$L22=2</formula>
    </cfRule>
    <cfRule type="expression" dxfId="8" priority="8" stopIfTrue="1">
      <formula>AND($L22=1,$R22&lt;&gt;"")</formula>
    </cfRule>
  </conditionalFormatting>
  <conditionalFormatting sqref="B24:F24 B22:F22">
    <cfRule type="expression" dxfId="7" priority="9" stopIfTrue="1">
      <formula>$L22=2</formula>
    </cfRule>
    <cfRule type="expression" dxfId="6" priority="10" stopIfTrue="1">
      <formula>AND($L22=1,$R22&lt;&gt;"")</formula>
    </cfRule>
  </conditionalFormatting>
  <conditionalFormatting sqref="H25:O25 H23:O23">
    <cfRule type="expression" dxfId="5" priority="5" stopIfTrue="1">
      <formula>AND(ISNUMBER($G22),$G22&lt;&gt;0)</formula>
    </cfRule>
  </conditionalFormatting>
  <conditionalFormatting sqref="H24:O24 H22:O22">
    <cfRule type="expression" dxfId="4" priority="6" stopIfTrue="1">
      <formula>H22&lt;&gt;0</formula>
    </cfRule>
  </conditionalFormatting>
  <conditionalFormatting sqref="H28:O28 H30:O30">
    <cfRule type="expression" dxfId="3" priority="1" stopIfTrue="1">
      <formula>H$48=0</formula>
    </cfRule>
  </conditionalFormatting>
  <conditionalFormatting sqref="I32:O32 I34:O34 I36:O36">
    <cfRule type="expression" dxfId="2" priority="2" stopIfTrue="1">
      <formula>OFFSET(I$53,0,-1)&gt;=1</formula>
    </cfRule>
  </conditionalFormatting>
  <conditionalFormatting sqref="I33:O33 I35:O35">
    <cfRule type="expression" dxfId="1" priority="3" stopIfTrue="1">
      <formula>OFFSET(I$53,0,-1)&gt;=1</formula>
    </cfRule>
  </conditionalFormatting>
  <conditionalFormatting sqref="H27:O27 H29:O29 H31:O31">
    <cfRule type="expression" dxfId="0" priority="4" stopIfTrue="1">
      <formula>H$48=0</formula>
    </cfRule>
  </conditionalFormatting>
  <dataValidations count="4">
    <dataValidation type="date" operator="greaterThan" allowBlank="1" showInputMessage="1" showErrorMessage="1" errorTitle="Erro" error="Digite somente datas." sqref="H3">
      <formula1>36526</formula1>
    </dataValidation>
    <dataValidation type="decimal" allowBlank="1" showErrorMessage="1" error="Porcentagem Acumulada &gt; 100%." sqref="H5:O5 H7:O7 H9:O9 H11:O11 H13:O13 H15:O15 H17:O17 H19:O19 H21:O21 H23:O23 H25:O25">
      <formula1>0</formula1>
      <formula2>CRONO.MaxParc</formula2>
    </dataValidation>
    <dataValidation type="whole" operator="greaterThan" allowBlank="1" showErrorMessage="1" sqref="H2">
      <formula1>0</formula1>
      <formula2>0</formula2>
    </dataValidation>
    <dataValidation allowBlank="1" showInputMessage="1" showErrorMessage="1" prompt="Preencha na célula de baixo. Se o acompanhamento for PLE, preencha no botão PREENCHIMENTO POR EVENTOS, acima." sqref="H4:O4 H6:O6 H8:O8 H10:O10 H12:O12 H14:O14 H16:O16 H18:O18 H20:O20 H22:O22 H24:O24"/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po em branco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Brasil Esperanca</dc:creator>
  <cp:lastModifiedBy>Karen Brasil Esperanca</cp:lastModifiedBy>
  <dcterms:created xsi:type="dcterms:W3CDTF">2019-02-19T19:18:37Z</dcterms:created>
  <dcterms:modified xsi:type="dcterms:W3CDTF">2019-02-19T19:54:19Z</dcterms:modified>
</cp:coreProperties>
</file>